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240" yWindow="100" windowWidth="18900" windowHeight="7820" tabRatio="826"/>
  </bookViews>
  <sheets>
    <sheet name="Assembly" sheetId="8" r:id="rId1"/>
    <sheet name="Pedestal Base" sheetId="6" r:id="rId2"/>
    <sheet name="Pedestal Top" sheetId="11" r:id="rId3"/>
    <sheet name="Bearing" sheetId="12" r:id="rId4"/>
    <sheet name="Pin" sheetId="13" r:id="rId5"/>
    <sheet name="Summary" sheetId="1" r:id="rId6"/>
    <sheet name="Tolerance Bearing" sheetId="15" r:id="rId7"/>
    <sheet name="Stud" sheetId="14" r:id="rId8"/>
    <sheet name="Formulas_Centre R24" sheetId="16" r:id="rId9"/>
  </sheets>
  <externalReferences>
    <externalReference r:id="rId10"/>
    <externalReference r:id="rId11"/>
  </externalReferences>
  <definedNames>
    <definedName name="Car" localSheetId="0">#REF!</definedName>
    <definedName name="Car" localSheetId="3">#REF!</definedName>
    <definedName name="Car" localSheetId="1">#REF!</definedName>
    <definedName name="Car" localSheetId="2">#REF!</definedName>
    <definedName name="Car" localSheetId="4">#REF!</definedName>
    <definedName name="Car" localSheetId="7">#REF!</definedName>
    <definedName name="CompCode" localSheetId="0">#REF!</definedName>
    <definedName name="CompCode" localSheetId="3">#REF!</definedName>
    <definedName name="CompCode" localSheetId="1">#REF!</definedName>
    <definedName name="CompCode" localSheetId="2">#REF!</definedName>
    <definedName name="CompCode" localSheetId="4">#REF!</definedName>
    <definedName name="CompCode" localSheetId="7">#REF!</definedName>
    <definedName name="Currency">'[1]Estimate Details'!$D$14</definedName>
    <definedName name="ExchangeRates">'[1]Exchange Rates'!$C$1:$D$65536</definedName>
    <definedName name="_xlnm.Print_Area" localSheetId="0">Assembly!$A$1:$O$35</definedName>
    <definedName name="_xlnm.Print_Area" localSheetId="3">Bearing!$A$1:$N$28</definedName>
    <definedName name="_xlnm.Print_Area" localSheetId="1">'Pedestal Base'!$A$1:$N$32</definedName>
    <definedName name="_xlnm.Print_Area" localSheetId="2">'Pedestal Top'!$A$1:$N$28</definedName>
    <definedName name="_xlnm.Print_Area" localSheetId="4">Pin!$A$1:$N$25</definedName>
    <definedName name="_xlnm.Print_Area" localSheetId="7">Stud!$A$1:$N$29</definedName>
    <definedName name="_xlnm.Print_Area" localSheetId="5">Summary!$A$1:$E$34</definedName>
    <definedName name="Process_P1" localSheetId="0">Assembly!#REF!</definedName>
    <definedName name="Process_P1" localSheetId="3">Bearing!#REF!</definedName>
    <definedName name="Process_P1" localSheetId="8">#REF!</definedName>
    <definedName name="Process_P1" localSheetId="1">'Pedestal Base'!#REF!</definedName>
    <definedName name="Process_P1" localSheetId="2">'Pedestal Top'!#REF!</definedName>
    <definedName name="Process_P1" localSheetId="4">Pin!#REF!</definedName>
    <definedName name="Process_P1" localSheetId="7">Stud!#REF!</definedName>
    <definedName name="Process_P1" localSheetId="6">#REF!</definedName>
    <definedName name="Process_P1">#REF!</definedName>
    <definedName name="Processes" localSheetId="0">#REF!</definedName>
    <definedName name="Processes" localSheetId="3">#REF!</definedName>
    <definedName name="Processes" localSheetId="8">#REF!</definedName>
    <definedName name="Processes" localSheetId="1">#REF!</definedName>
    <definedName name="Processes" localSheetId="2">#REF!</definedName>
    <definedName name="Processes" localSheetId="4">#REF!</definedName>
    <definedName name="Processes" localSheetId="7">#REF!</definedName>
    <definedName name="Processes" localSheetId="6">#REF!</definedName>
    <definedName name="Processes">#REF!</definedName>
    <definedName name="Processes2" localSheetId="0">#REF!</definedName>
    <definedName name="Processes2" localSheetId="3">#REF!</definedName>
    <definedName name="Processes2" localSheetId="8">#REF!</definedName>
    <definedName name="Processes2" localSheetId="1">#REF!</definedName>
    <definedName name="Processes2" localSheetId="2">#REF!</definedName>
    <definedName name="Processes2" localSheetId="4">#REF!</definedName>
    <definedName name="Processes2" localSheetId="7">#REF!</definedName>
    <definedName name="Processes2" localSheetId="6">#REF!</definedName>
    <definedName name="Processes2">#REF!</definedName>
    <definedName name="rr" localSheetId="0">#REF!</definedName>
    <definedName name="rr" localSheetId="3">#REF!</definedName>
    <definedName name="rr" localSheetId="8">#REF!</definedName>
    <definedName name="rr" localSheetId="1">#REF!</definedName>
    <definedName name="rr" localSheetId="2">#REF!</definedName>
    <definedName name="rr" localSheetId="4">#REF!</definedName>
    <definedName name="rr" localSheetId="7">#REF!</definedName>
    <definedName name="rr" localSheetId="6">#REF!</definedName>
    <definedName name="rr">#REF!</definedName>
    <definedName name="tt" localSheetId="0">#REF!</definedName>
    <definedName name="tt" localSheetId="3">#REF!</definedName>
    <definedName name="tt" localSheetId="8">#REF!</definedName>
    <definedName name="tt" localSheetId="1">#REF!</definedName>
    <definedName name="tt" localSheetId="2">#REF!</definedName>
    <definedName name="tt" localSheetId="4">#REF!</definedName>
    <definedName name="tt" localSheetId="7">#REF!</definedName>
    <definedName name="tt" localSheetId="6">#REF!</definedName>
    <definedName name="tt">#REF!</definedName>
    <definedName name="Uni" localSheetId="0">#REF!</definedName>
    <definedName name="Uni" localSheetId="3">#REF!</definedName>
    <definedName name="Uni" localSheetId="8">[2]BOM!#REF!</definedName>
    <definedName name="Uni" localSheetId="1">#REF!</definedName>
    <definedName name="Uni" localSheetId="2">#REF!</definedName>
    <definedName name="Uni" localSheetId="4">#REF!</definedName>
    <definedName name="Uni" localSheetId="7">#REF!</definedName>
    <definedName name="Uni" localSheetId="6">[2]BOM!#REF!</definedName>
    <definedName name="Uni">[2]BOM!#REF!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3" l="1"/>
  <c r="M10" i="13"/>
  <c r="N10" i="13"/>
  <c r="N11" i="13"/>
  <c r="N24" i="13"/>
  <c r="N1" i="13"/>
  <c r="N10" i="14"/>
  <c r="N11" i="14"/>
  <c r="N25" i="14"/>
  <c r="J28" i="14"/>
  <c r="J29" i="14"/>
  <c r="N1" i="14"/>
  <c r="N27" i="6"/>
  <c r="K26" i="8"/>
  <c r="K30" i="8"/>
  <c r="G10" i="14"/>
  <c r="B22" i="1"/>
  <c r="N11" i="8"/>
  <c r="N10" i="8"/>
  <c r="G10" i="12"/>
  <c r="M10" i="12"/>
  <c r="N10" i="12"/>
  <c r="N11" i="12"/>
  <c r="G10" i="11"/>
  <c r="K31" i="8"/>
  <c r="N12" i="8"/>
  <c r="J35" i="8"/>
  <c r="J36" i="8"/>
  <c r="K29" i="8"/>
  <c r="N13" i="8"/>
  <c r="G10" i="6"/>
  <c r="K32" i="8"/>
  <c r="M10" i="11"/>
  <c r="N10" i="11"/>
  <c r="N11" i="11"/>
  <c r="N27" i="11"/>
  <c r="N1" i="11"/>
  <c r="M10" i="6"/>
  <c r="N10" i="6"/>
  <c r="N11" i="6"/>
  <c r="N1" i="6"/>
  <c r="N14" i="8"/>
  <c r="C4" i="1"/>
  <c r="C7" i="1"/>
  <c r="B11" i="1"/>
  <c r="N4" i="13"/>
  <c r="N27" i="12"/>
  <c r="N1" i="8"/>
  <c r="N4" i="8"/>
  <c r="N1" i="12"/>
  <c r="N4" i="12"/>
  <c r="N4" i="14"/>
  <c r="N4" i="6"/>
  <c r="N4" i="11"/>
</calcChain>
</file>

<file path=xl/sharedStrings.xml><?xml version="1.0" encoding="utf-8"?>
<sst xmlns="http://schemas.openxmlformats.org/spreadsheetml/2006/main" count="429" uniqueCount="103">
  <si>
    <t>Part Cost</t>
  </si>
  <si>
    <t>Qty</t>
  </si>
  <si>
    <t>Assembly</t>
  </si>
  <si>
    <t>Part</t>
  </si>
  <si>
    <t>Extended Cost</t>
  </si>
  <si>
    <t>P/N Base</t>
  </si>
  <si>
    <t>ItemOrder</t>
  </si>
  <si>
    <t>Material</t>
  </si>
  <si>
    <t>Use</t>
  </si>
  <si>
    <t>UnitCost</t>
  </si>
  <si>
    <t>Size1</t>
  </si>
  <si>
    <t>Unit1</t>
  </si>
  <si>
    <t>Size2</t>
  </si>
  <si>
    <t>Unit2</t>
  </si>
  <si>
    <t>Length</t>
  </si>
  <si>
    <t>Density</t>
  </si>
  <si>
    <t>Quantity</t>
  </si>
  <si>
    <t>Sub Total</t>
  </si>
  <si>
    <t>Process</t>
  </si>
  <si>
    <t>Unit</t>
  </si>
  <si>
    <t>Multiplier</t>
  </si>
  <si>
    <t>Machining</t>
  </si>
  <si>
    <t>Fastener</t>
  </si>
  <si>
    <t>Tooling</t>
  </si>
  <si>
    <t>PVF</t>
  </si>
  <si>
    <t>FracIncld</t>
  </si>
  <si>
    <t>Student number</t>
  </si>
  <si>
    <t>Width</t>
  </si>
  <si>
    <t>Height</t>
  </si>
  <si>
    <t>Volume m^3</t>
  </si>
  <si>
    <t>Date</t>
  </si>
  <si>
    <t>Module</t>
  </si>
  <si>
    <t>Drilling &amp; tapping</t>
  </si>
  <si>
    <t>Fasteners</t>
  </si>
  <si>
    <t>Total</t>
  </si>
  <si>
    <t>Materials</t>
  </si>
  <si>
    <t>Pedestal base</t>
  </si>
  <si>
    <t>Bearing</t>
  </si>
  <si>
    <t>Diameter</t>
  </si>
  <si>
    <t>Weight(kg)</t>
  </si>
  <si>
    <t>Pedestal top</t>
  </si>
  <si>
    <t>Pin</t>
  </si>
  <si>
    <t>Set-up (Mill&amp;lathe)</t>
  </si>
  <si>
    <t>Machining (Mill&amp;lathe)</t>
  </si>
  <si>
    <t>Hand Finish</t>
  </si>
  <si>
    <t>Sawing</t>
  </si>
  <si>
    <t>Min</t>
  </si>
  <si>
    <t>Materials and fasteners</t>
  </si>
  <si>
    <t>Processing</t>
  </si>
  <si>
    <t>Quantity (kg)</t>
  </si>
  <si>
    <t>Stud</t>
  </si>
  <si>
    <t>Nut</t>
  </si>
  <si>
    <t>Washer</t>
  </si>
  <si>
    <t>Cost</t>
  </si>
  <si>
    <t>Manufacturing Process</t>
  </si>
  <si>
    <t>Setup</t>
  </si>
  <si>
    <t>Drilling &amp; Tapping</t>
  </si>
  <si>
    <t>Hole basis</t>
  </si>
  <si>
    <t>Type of Fit</t>
  </si>
  <si>
    <r>
      <rPr>
        <sz val="11"/>
        <color rgb="FFFF0000"/>
        <rFont val="Calibri"/>
        <family val="2"/>
        <scheme val="minor"/>
      </rPr>
      <t>Interference</t>
    </r>
    <r>
      <rPr>
        <sz val="11"/>
        <color theme="1"/>
        <rFont val="Calibri"/>
        <family val="2"/>
        <scheme val="minor"/>
      </rPr>
      <t>/</t>
    </r>
    <r>
      <rPr>
        <sz val="11"/>
        <color rgb="FF0000FF"/>
        <rFont val="Calibri"/>
        <family val="2"/>
        <scheme val="minor"/>
      </rPr>
      <t>Clearance</t>
    </r>
    <r>
      <rPr>
        <sz val="11"/>
        <color theme="1"/>
        <rFont val="Calibri"/>
        <family val="2"/>
        <scheme val="minor"/>
      </rPr>
      <t xml:space="preserve"> (mm)</t>
    </r>
  </si>
  <si>
    <t>Reference</t>
  </si>
  <si>
    <t>Max</t>
  </si>
  <si>
    <t>ANSI B4.2 Tolerance for Bearing</t>
  </si>
  <si>
    <t>Bearing nominal diameter</t>
  </si>
  <si>
    <t>Pedestal Top</t>
  </si>
  <si>
    <t>Pedestal Base</t>
  </si>
  <si>
    <t>48mm</t>
  </si>
  <si>
    <t>Reason for choosing the Type of Fit</t>
  </si>
  <si>
    <t>Fill in as appropriate</t>
  </si>
  <si>
    <t>Tolerance
(0.001mm)</t>
  </si>
  <si>
    <t>ISO SYMBOL</t>
  </si>
  <si>
    <t>Part Name</t>
  </si>
  <si>
    <t>ID</t>
  </si>
  <si>
    <t>Description</t>
  </si>
  <si>
    <t>Assembly Process</t>
  </si>
  <si>
    <t>EG-386</t>
  </si>
  <si>
    <t>Bearing Housing</t>
  </si>
  <si>
    <t>Use (from billet/raw bar)</t>
  </si>
  <si>
    <t>NA</t>
  </si>
  <si>
    <t>Proc. Mult.</t>
  </si>
  <si>
    <t>Manufacturing Process Cost Breakdown</t>
  </si>
  <si>
    <t>Table of Materials and Processes</t>
  </si>
  <si>
    <t>Table of Components</t>
  </si>
  <si>
    <t>Process Multipliers</t>
  </si>
  <si>
    <t>Cost Multipliers</t>
  </si>
  <si>
    <t>C. Mult.</t>
  </si>
  <si>
    <t>$</t>
  </si>
  <si>
    <t>N/A</t>
  </si>
  <si>
    <t>[Detail Description of Manufacturing Process Route covering the major process steps from start to finish]</t>
  </si>
  <si>
    <t>Detail Description</t>
  </si>
  <si>
    <t>Image here</t>
  </si>
  <si>
    <t>Written text here</t>
  </si>
  <si>
    <t>[Commet on the result (comparing buy off-the-shelf vs make)</t>
  </si>
  <si>
    <t>[Pedestal Base, Centre R24]</t>
  </si>
  <si>
    <t>Source: WIKIPEDIA</t>
  </si>
  <si>
    <t>h</t>
  </si>
  <si>
    <t>Hence</t>
  </si>
  <si>
    <t>c =</t>
  </si>
  <si>
    <t>d</t>
  </si>
  <si>
    <t>Area=</t>
  </si>
  <si>
    <t>R</t>
  </si>
  <si>
    <t>Theta=</t>
  </si>
  <si>
    <t>[Pedestal Top, Centre R24]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</si>
</sst>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.000_);_(&quot;$&quot;* \(#,##0.000\);_(&quot;$&quot;* &quot;-&quot;??_);_(@_)"/>
    <numFmt numFmtId="166" formatCode="_(* #,##0.00_);_(* \(#,##0.00\);_(* \-??_);_(@_)"/>
    <numFmt numFmtId="167" formatCode="_(\$* #,##0.00_);_(\$* \(#,##0.00\);_(\$* \-??_);_(@_)"/>
    <numFmt numFmtId="168" formatCode="[$-41D]General"/>
    <numFmt numFmtId="169" formatCode="[$-809]General"/>
    <numFmt numFmtId="170" formatCode="0.0000"/>
    <numFmt numFmtId="171" formatCode="&quot;$&quot;#,##0.00"/>
    <numFmt numFmtId="172" formatCode="_-* #,##0.000_-;\-* #,##0.000_-;_-* &quot;-&quot;???_-;_-@_-"/>
    <numFmt numFmtId="173" formatCode="_-[$$-409]* #,##0.00_ ;_-[$$-409]* \-#,##0.00\ ;_-[$$-409]* &quot;-&quot;??_ ;_-@_ "/>
    <numFmt numFmtId="174" formatCode="_-* #,##0.0_-;\-* #,##0.0_-;_-* &quot;-&quot;?_-;_-@_-"/>
    <numFmt numFmtId="175" formatCode="[$$-2409]#,##0.00"/>
    <numFmt numFmtId="176" formatCode="[$$-1009]#,##0.00"/>
  </numFmts>
  <fonts count="4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2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2" fillId="27" borderId="21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" fillId="22" borderId="3">
      <alignment vertical="center" wrapText="1"/>
    </xf>
    <xf numFmtId="164" fontId="33" fillId="28" borderId="3">
      <alignment vertical="center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22" borderId="4">
      <alignment vertical="center"/>
    </xf>
    <xf numFmtId="168" fontId="32" fillId="0" borderId="0"/>
    <xf numFmtId="0" fontId="3" fillId="0" borderId="0"/>
    <xf numFmtId="169" fontId="32" fillId="0" borderId="0"/>
    <xf numFmtId="0" fontId="13" fillId="0" borderId="0"/>
    <xf numFmtId="0" fontId="13" fillId="0" borderId="0"/>
    <xf numFmtId="169" fontId="32" fillId="0" borderId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8" applyNumberFormat="0" applyFill="0" applyAlignment="0" applyProtection="0"/>
    <xf numFmtId="2" fontId="12" fillId="22" borderId="4">
      <alignment vertical="center"/>
    </xf>
    <xf numFmtId="170" fontId="12" fillId="22" borderId="4">
      <alignment vertical="center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9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35" fillId="0" borderId="0"/>
    <xf numFmtId="0" fontId="22" fillId="0" borderId="0"/>
    <xf numFmtId="0" fontId="21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10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10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3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4" fillId="0" borderId="0"/>
    <xf numFmtId="0" fontId="3" fillId="24" borderId="3" applyNumberFormat="0" applyFont="0" applyAlignment="0" applyProtection="0"/>
    <xf numFmtId="1" fontId="12" fillId="22" borderId="4">
      <alignment vertical="center"/>
    </xf>
    <xf numFmtId="0" fontId="23" fillId="20" borderId="9" applyNumberFormat="0" applyAlignment="0" applyProtection="0"/>
    <xf numFmtId="0" fontId="3" fillId="0" borderId="0"/>
    <xf numFmtId="171" fontId="32" fillId="0" borderId="21">
      <alignment vertical="center" wrapText="1"/>
    </xf>
    <xf numFmtId="171" fontId="32" fillId="0" borderId="21">
      <alignment vertical="center" wrapText="1"/>
    </xf>
    <xf numFmtId="171" fontId="3" fillId="0" borderId="3">
      <alignment vertical="center" wrapText="1"/>
    </xf>
    <xf numFmtId="171" fontId="3" fillId="0" borderId="3">
      <alignment vertical="center" wrapText="1"/>
    </xf>
    <xf numFmtId="0" fontId="12" fillId="0" borderId="4">
      <alignment horizontal="center" vertical="center"/>
    </xf>
    <xf numFmtId="0" fontId="24" fillId="0" borderId="0" applyNumberFormat="0" applyFill="0" applyBorder="0" applyAlignment="0" applyProtection="0"/>
    <xf numFmtId="0" fontId="12" fillId="0" borderId="4">
      <alignment horizontal="left" vertical="center" wrapText="1"/>
    </xf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164" fontId="30" fillId="0" borderId="0" applyFont="0" applyFill="0" applyBorder="0" applyAlignment="0" applyProtection="0"/>
  </cellStyleXfs>
  <cellXfs count="143">
    <xf numFmtId="0" fontId="0" fillId="0" borderId="0" xfId="0"/>
    <xf numFmtId="0" fontId="1" fillId="25" borderId="11" xfId="0" applyFont="1" applyFill="1" applyBorder="1"/>
    <xf numFmtId="0" fontId="2" fillId="0" borderId="0" xfId="0" applyFont="1" applyFill="1" applyBorder="1"/>
    <xf numFmtId="164" fontId="2" fillId="0" borderId="0" xfId="125" applyNumberFormat="1" applyFont="1" applyFill="1" applyBorder="1"/>
    <xf numFmtId="37" fontId="2" fillId="0" borderId="0" xfId="49" applyNumberFormat="1" applyFont="1" applyFill="1" applyBorder="1"/>
    <xf numFmtId="0" fontId="2" fillId="0" borderId="0" xfId="0" applyFont="1" applyFill="1" applyBorder="1" applyAlignment="1">
      <alignment horizontal="left"/>
    </xf>
    <xf numFmtId="0" fontId="1" fillId="25" borderId="12" xfId="0" applyFont="1" applyFill="1" applyBorder="1"/>
    <xf numFmtId="0" fontId="1" fillId="0" borderId="0" xfId="0" applyFont="1" applyFill="1" applyBorder="1"/>
    <xf numFmtId="0" fontId="2" fillId="0" borderId="12" xfId="0" applyFont="1" applyFill="1" applyBorder="1"/>
    <xf numFmtId="44" fontId="2" fillId="0" borderId="12" xfId="125" applyFont="1" applyFill="1" applyBorder="1"/>
    <xf numFmtId="43" fontId="2" fillId="0" borderId="12" xfId="49" applyFont="1" applyFill="1" applyBorder="1"/>
    <xf numFmtId="164" fontId="2" fillId="0" borderId="12" xfId="125" applyNumberFormat="1" applyFont="1" applyFill="1" applyBorder="1"/>
    <xf numFmtId="0" fontId="1" fillId="25" borderId="12" xfId="0" applyFont="1" applyFill="1" applyBorder="1" applyAlignment="1">
      <alignment horizontal="right"/>
    </xf>
    <xf numFmtId="165" fontId="1" fillId="25" borderId="12" xfId="0" applyNumberFormat="1" applyFont="1" applyFill="1" applyBorder="1"/>
    <xf numFmtId="0" fontId="3" fillId="0" borderId="12" xfId="445" applyFont="1" applyFill="1" applyBorder="1" applyAlignment="1">
      <alignment wrapText="1"/>
    </xf>
    <xf numFmtId="0" fontId="2" fillId="0" borderId="12" xfId="0" applyNumberFormat="1" applyFont="1" applyFill="1" applyBorder="1"/>
    <xf numFmtId="164" fontId="1" fillId="25" borderId="12" xfId="0" applyNumberFormat="1" applyFont="1" applyFill="1" applyBorder="1"/>
    <xf numFmtId="39" fontId="2" fillId="0" borderId="12" xfId="125" applyNumberFormat="1" applyFont="1" applyFill="1" applyBorder="1"/>
    <xf numFmtId="37" fontId="2" fillId="0" borderId="12" xfId="125" applyNumberFormat="1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172" fontId="2" fillId="0" borderId="12" xfId="0" applyNumberFormat="1" applyFont="1" applyFill="1" applyBorder="1"/>
    <xf numFmtId="170" fontId="2" fillId="0" borderId="12" xfId="49" applyNumberFormat="1" applyFont="1" applyFill="1" applyBorder="1"/>
    <xf numFmtId="170" fontId="2" fillId="0" borderId="12" xfId="0" applyNumberFormat="1" applyFont="1" applyFill="1" applyBorder="1"/>
    <xf numFmtId="164" fontId="1" fillId="0" borderId="0" xfId="125" applyNumberFormat="1" applyFont="1" applyFill="1" applyBorder="1"/>
    <xf numFmtId="0" fontId="1" fillId="0" borderId="0" xfId="0" applyFont="1" applyFill="1" applyBorder="1" applyAlignment="1">
      <alignment horizontal="left"/>
    </xf>
    <xf numFmtId="0" fontId="2" fillId="0" borderId="13" xfId="0" applyFont="1" applyFill="1" applyBorder="1"/>
    <xf numFmtId="39" fontId="2" fillId="0" borderId="13" xfId="125" applyNumberFormat="1" applyFont="1" applyFill="1" applyBorder="1"/>
    <xf numFmtId="0" fontId="2" fillId="0" borderId="13" xfId="0" applyNumberFormat="1" applyFont="1" applyFill="1" applyBorder="1"/>
    <xf numFmtId="37" fontId="2" fillId="0" borderId="13" xfId="125" applyNumberFormat="1" applyFont="1" applyFill="1" applyBorder="1"/>
    <xf numFmtId="0" fontId="1" fillId="25" borderId="14" xfId="0" applyFont="1" applyFill="1" applyBorder="1" applyAlignment="1">
      <alignment horizontal="right"/>
    </xf>
    <xf numFmtId="164" fontId="1" fillId="25" borderId="14" xfId="0" applyNumberFormat="1" applyFont="1" applyFill="1" applyBorder="1"/>
    <xf numFmtId="0" fontId="2" fillId="0" borderId="12" xfId="0" applyFont="1" applyFill="1" applyBorder="1" applyAlignment="1" applyProtection="1">
      <alignment vertical="center" wrapText="1"/>
    </xf>
    <xf numFmtId="0" fontId="29" fillId="0" borderId="0" xfId="0" applyFont="1"/>
    <xf numFmtId="173" fontId="2" fillId="0" borderId="12" xfId="123" applyNumberFormat="1" applyFont="1" applyFill="1" applyBorder="1"/>
    <xf numFmtId="173" fontId="28" fillId="0" borderId="16" xfId="0" applyNumberFormat="1" applyFont="1" applyBorder="1"/>
    <xf numFmtId="0" fontId="28" fillId="0" borderId="17" xfId="0" applyFont="1" applyBorder="1"/>
    <xf numFmtId="173" fontId="28" fillId="0" borderId="18" xfId="0" applyNumberFormat="1" applyFont="1" applyBorder="1"/>
    <xf numFmtId="0" fontId="28" fillId="0" borderId="19" xfId="0" applyFont="1" applyBorder="1"/>
    <xf numFmtId="2" fontId="28" fillId="0" borderId="20" xfId="0" applyNumberFormat="1" applyFont="1" applyBorder="1"/>
    <xf numFmtId="0" fontId="0" fillId="0" borderId="0" xfId="0" applyBorder="1"/>
    <xf numFmtId="0" fontId="28" fillId="0" borderId="0" xfId="0" applyFont="1" applyBorder="1"/>
    <xf numFmtId="173" fontId="28" fillId="0" borderId="0" xfId="0" applyNumberFormat="1" applyFont="1" applyBorder="1"/>
    <xf numFmtId="0" fontId="28" fillId="0" borderId="0" xfId="0" applyFont="1" applyBorder="1"/>
    <xf numFmtId="2" fontId="28" fillId="0" borderId="0" xfId="0" applyNumberFormat="1" applyFont="1" applyBorder="1"/>
    <xf numFmtId="0" fontId="2" fillId="0" borderId="0" xfId="0" quotePrefix="1" applyFont="1" applyFill="1" applyBorder="1"/>
    <xf numFmtId="0" fontId="2" fillId="0" borderId="0" xfId="0" applyNumberFormat="1" applyFont="1" applyFill="1" applyBorder="1"/>
    <xf numFmtId="44" fontId="2" fillId="0" borderId="0" xfId="125" applyFont="1" applyFill="1" applyBorder="1"/>
    <xf numFmtId="173" fontId="2" fillId="0" borderId="12" xfId="125" applyNumberFormat="1" applyFont="1" applyFill="1" applyBorder="1"/>
    <xf numFmtId="173" fontId="1" fillId="25" borderId="12" xfId="0" applyNumberFormat="1" applyFont="1" applyFill="1" applyBorder="1"/>
    <xf numFmtId="174" fontId="2" fillId="0" borderId="12" xfId="49" applyNumberFormat="1" applyFont="1" applyFill="1" applyBorder="1"/>
    <xf numFmtId="175" fontId="2" fillId="0" borderId="12" xfId="123" applyNumberFormat="1" applyFont="1" applyFill="1" applyBorder="1"/>
    <xf numFmtId="172" fontId="2" fillId="0" borderId="12" xfId="49" applyNumberFormat="1" applyFont="1" applyFill="1" applyBorder="1"/>
    <xf numFmtId="43" fontId="1" fillId="0" borderId="0" xfId="0" applyNumberFormat="1" applyFont="1" applyFill="1" applyBorder="1"/>
    <xf numFmtId="0" fontId="25" fillId="0" borderId="15" xfId="0" applyFont="1" applyBorder="1"/>
    <xf numFmtId="175" fontId="2" fillId="0" borderId="12" xfId="125" applyNumberFormat="1" applyFont="1" applyFill="1" applyBorder="1"/>
    <xf numFmtId="0" fontId="0" fillId="0" borderId="0" xfId="0"/>
    <xf numFmtId="0" fontId="25" fillId="0" borderId="17" xfId="0" applyFont="1" applyBorder="1"/>
    <xf numFmtId="173" fontId="25" fillId="0" borderId="18" xfId="0" applyNumberFormat="1" applyFont="1" applyBorder="1"/>
    <xf numFmtId="173" fontId="28" fillId="0" borderId="23" xfId="0" applyNumberFormat="1" applyFont="1" applyBorder="1"/>
    <xf numFmtId="0" fontId="25" fillId="0" borderId="22" xfId="0" applyFont="1" applyBorder="1"/>
    <xf numFmtId="43" fontId="1" fillId="25" borderId="12" xfId="0" applyNumberFormat="1" applyFont="1" applyFill="1" applyBorder="1"/>
    <xf numFmtId="0" fontId="1" fillId="0" borderId="24" xfId="0" applyFont="1" applyFill="1" applyBorder="1"/>
    <xf numFmtId="176" fontId="36" fillId="0" borderId="25" xfId="0" applyNumberFormat="1" applyFont="1" applyBorder="1"/>
    <xf numFmtId="176" fontId="0" fillId="0" borderId="0" xfId="0" applyNumberFormat="1" applyBorder="1"/>
    <xf numFmtId="0" fontId="1" fillId="0" borderId="15" xfId="0" applyFont="1" applyFill="1" applyBorder="1"/>
    <xf numFmtId="176" fontId="1" fillId="0" borderId="16" xfId="125" applyNumberFormat="1" applyFont="1" applyFill="1" applyBorder="1"/>
    <xf numFmtId="0" fontId="1" fillId="0" borderId="17" xfId="0" applyFont="1" applyFill="1" applyBorder="1"/>
    <xf numFmtId="176" fontId="1" fillId="0" borderId="18" xfId="125" applyNumberFormat="1" applyFont="1" applyFill="1" applyBorder="1"/>
    <xf numFmtId="0" fontId="1" fillId="0" borderId="17" xfId="0" applyFont="1" applyFill="1" applyBorder="1" applyAlignment="1" applyProtection="1">
      <alignment vertical="center" wrapText="1"/>
    </xf>
    <xf numFmtId="0" fontId="1" fillId="0" borderId="19" xfId="0" applyFont="1" applyFill="1" applyBorder="1"/>
    <xf numFmtId="176" fontId="36" fillId="0" borderId="20" xfId="0" applyNumberFormat="1" applyFont="1" applyBorder="1"/>
    <xf numFmtId="0" fontId="29" fillId="0" borderId="0" xfId="0" applyFont="1" applyFill="1" applyBorder="1"/>
    <xf numFmtId="0" fontId="36" fillId="0" borderId="26" xfId="0" applyFont="1" applyBorder="1"/>
    <xf numFmtId="173" fontId="0" fillId="0" borderId="27" xfId="0" applyNumberFormat="1" applyBorder="1"/>
    <xf numFmtId="0" fontId="0" fillId="0" borderId="27" xfId="0" applyBorder="1"/>
    <xf numFmtId="0" fontId="0" fillId="0" borderId="28" xfId="0" applyBorder="1"/>
    <xf numFmtId="173" fontId="0" fillId="0" borderId="28" xfId="0" applyNumberFormat="1" applyBorder="1"/>
    <xf numFmtId="173" fontId="2" fillId="0" borderId="13" xfId="125" applyNumberFormat="1" applyFont="1" applyFill="1" applyBorder="1"/>
    <xf numFmtId="164" fontId="30" fillId="0" borderId="12" xfId="459" applyFont="1" applyBorder="1"/>
    <xf numFmtId="175" fontId="30" fillId="0" borderId="12" xfId="459" applyNumberFormat="1" applyFont="1" applyBorder="1"/>
    <xf numFmtId="0" fontId="2" fillId="0" borderId="0" xfId="0" applyFont="1" applyFill="1" applyBorder="1" applyAlignment="1" applyProtection="1">
      <alignment vertical="center" wrapText="1"/>
    </xf>
    <xf numFmtId="0" fontId="1" fillId="0" borderId="22" xfId="0" applyFont="1" applyFill="1" applyBorder="1" applyAlignment="1" applyProtection="1">
      <alignment vertical="center" wrapText="1"/>
    </xf>
    <xf numFmtId="176" fontId="1" fillId="0" borderId="23" xfId="125" applyNumberFormat="1" applyFont="1" applyFill="1" applyBorder="1"/>
    <xf numFmtId="0" fontId="0" fillId="0" borderId="29" xfId="0" applyBorder="1"/>
    <xf numFmtId="0" fontId="2" fillId="0" borderId="30" xfId="0" applyNumberFormat="1" applyFont="1" applyFill="1" applyBorder="1"/>
    <xf numFmtId="164" fontId="2" fillId="0" borderId="16" xfId="125" applyNumberFormat="1" applyFont="1" applyFill="1" applyBorder="1"/>
    <xf numFmtId="0" fontId="0" fillId="0" borderId="31" xfId="0" applyBorder="1"/>
    <xf numFmtId="164" fontId="2" fillId="0" borderId="18" xfId="125" applyNumberFormat="1" applyFont="1" applyFill="1" applyBorder="1"/>
    <xf numFmtId="0" fontId="0" fillId="0" borderId="32" xfId="0" applyBorder="1"/>
    <xf numFmtId="0" fontId="0" fillId="0" borderId="22" xfId="0" applyBorder="1"/>
    <xf numFmtId="173" fontId="2" fillId="0" borderId="18" xfId="123" applyNumberFormat="1" applyFont="1" applyFill="1" applyBorder="1"/>
    <xf numFmtId="173" fontId="2" fillId="0" borderId="18" xfId="125" applyNumberFormat="1" applyFont="1" applyFill="1" applyBorder="1"/>
    <xf numFmtId="0" fontId="0" fillId="0" borderId="33" xfId="0" applyBorder="1"/>
    <xf numFmtId="0" fontId="2" fillId="0" borderId="34" xfId="0" applyNumberFormat="1" applyFont="1" applyFill="1" applyBorder="1"/>
    <xf numFmtId="173" fontId="2" fillId="0" borderId="20" xfId="125" applyNumberFormat="1" applyFont="1" applyFill="1" applyBorder="1"/>
    <xf numFmtId="0" fontId="3" fillId="0" borderId="24" xfId="445" applyFont="1" applyFill="1" applyBorder="1" applyAlignment="1">
      <alignment wrapText="1"/>
    </xf>
    <xf numFmtId="164" fontId="2" fillId="0" borderId="35" xfId="125" applyNumberFormat="1" applyFont="1" applyFill="1" applyBorder="1"/>
    <xf numFmtId="0" fontId="0" fillId="0" borderId="38" xfId="0" applyBorder="1" applyAlignment="1">
      <alignment horizontal="center"/>
    </xf>
    <xf numFmtId="0" fontId="36" fillId="29" borderId="14" xfId="0" applyFont="1" applyFill="1" applyBorder="1"/>
    <xf numFmtId="49" fontId="36" fillId="29" borderId="14" xfId="0" applyNumberFormat="1" applyFont="1" applyFill="1" applyBorder="1" applyAlignment="1">
      <alignment wrapText="1"/>
    </xf>
    <xf numFmtId="0" fontId="39" fillId="29" borderId="14" xfId="0" applyFont="1" applyFill="1" applyBorder="1" applyAlignment="1">
      <alignment wrapText="1"/>
    </xf>
    <xf numFmtId="0" fontId="0" fillId="29" borderId="14" xfId="0" applyFill="1" applyBorder="1"/>
    <xf numFmtId="0" fontId="0" fillId="29" borderId="14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 wrapText="1"/>
    </xf>
    <xf numFmtId="0" fontId="0" fillId="29" borderId="0" xfId="0" applyFill="1"/>
    <xf numFmtId="0" fontId="0" fillId="0" borderId="38" xfId="0" applyBorder="1" applyAlignment="1">
      <alignment horizontal="left" vertical="top"/>
    </xf>
    <xf numFmtId="0" fontId="0" fillId="0" borderId="38" xfId="0" applyBorder="1" applyAlignment="1">
      <alignment horizontal="left" wrapText="1"/>
    </xf>
    <xf numFmtId="0" fontId="2" fillId="0" borderId="37" xfId="0" applyNumberFormat="1" applyFont="1" applyFill="1" applyBorder="1"/>
    <xf numFmtId="0" fontId="3" fillId="0" borderId="39" xfId="445" applyFont="1" applyFill="1" applyBorder="1" applyAlignment="1">
      <alignment wrapText="1"/>
    </xf>
    <xf numFmtId="0" fontId="2" fillId="0" borderId="37" xfId="0" applyFont="1" applyFill="1" applyBorder="1" applyAlignment="1" applyProtection="1">
      <alignment vertical="center" wrapText="1"/>
    </xf>
    <xf numFmtId="0" fontId="2" fillId="0" borderId="36" xfId="0" applyFont="1" applyFill="1" applyBorder="1"/>
    <xf numFmtId="0" fontId="1" fillId="30" borderId="12" xfId="0" applyFont="1" applyFill="1" applyBorder="1"/>
    <xf numFmtId="0" fontId="40" fillId="0" borderId="0" xfId="0" applyFont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1" fillId="0" borderId="12" xfId="0" applyFont="1" applyFill="1" applyBorder="1"/>
    <xf numFmtId="173" fontId="1" fillId="0" borderId="0" xfId="0" applyNumberFormat="1" applyFont="1" applyFill="1" applyBorder="1"/>
    <xf numFmtId="39" fontId="2" fillId="0" borderId="0" xfId="125" applyNumberFormat="1" applyFont="1" applyFill="1" applyBorder="1"/>
    <xf numFmtId="37" fontId="2" fillId="0" borderId="0" xfId="125" applyNumberFormat="1" applyFont="1" applyFill="1" applyBorder="1"/>
    <xf numFmtId="173" fontId="2" fillId="0" borderId="0" xfId="125" applyNumberFormat="1" applyFont="1" applyFill="1" applyBorder="1"/>
    <xf numFmtId="0" fontId="2" fillId="0" borderId="12" xfId="0" applyFont="1" applyFill="1" applyBorder="1" applyAlignment="1">
      <alignment vertical="top"/>
    </xf>
    <xf numFmtId="0" fontId="1" fillId="30" borderId="36" xfId="0" applyFont="1" applyFill="1" applyBorder="1" applyAlignment="1">
      <alignment horizontal="center" wrapText="1"/>
    </xf>
    <xf numFmtId="0" fontId="36" fillId="30" borderId="40" xfId="0" applyFont="1" applyFill="1" applyBorder="1" applyAlignment="1">
      <alignment horizontal="center" wrapText="1"/>
    </xf>
    <xf numFmtId="0" fontId="36" fillId="30" borderId="37" xfId="0" applyFont="1" applyFill="1" applyBorder="1" applyAlignment="1">
      <alignment horizontal="center" wrapText="1"/>
    </xf>
    <xf numFmtId="0" fontId="1" fillId="30" borderId="12" xfId="0" applyFont="1" applyFill="1" applyBorder="1" applyAlignment="1">
      <alignment horizontal="center" wrapText="1"/>
    </xf>
    <xf numFmtId="0" fontId="36" fillId="30" borderId="12" xfId="0" applyFont="1" applyFill="1" applyBorder="1" applyAlignment="1">
      <alignment horizontal="center" wrapText="1"/>
    </xf>
    <xf numFmtId="0" fontId="1" fillId="25" borderId="36" xfId="0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2" xfId="0" applyBorder="1" applyAlignment="1"/>
    <xf numFmtId="0" fontId="0" fillId="0" borderId="38" xfId="0" applyBorder="1" applyAlignment="1"/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41" xfId="0" applyFont="1" applyFill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</cellXfs>
  <cellStyles count="46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10" xfId="25"/>
    <cellStyle name="Bad 10 2" xfId="26"/>
    <cellStyle name="Bad 11" xfId="27"/>
    <cellStyle name="Bad 11 2" xfId="28"/>
    <cellStyle name="Bad 12" xfId="29"/>
    <cellStyle name="Bad 12 2" xfId="30"/>
    <cellStyle name="Bad 13" xfId="31"/>
    <cellStyle name="Bad 13 2" xfId="32"/>
    <cellStyle name="Bad 2" xfId="33"/>
    <cellStyle name="Bad 2 2" xfId="34"/>
    <cellStyle name="Bad 2 3" xfId="35"/>
    <cellStyle name="Bad 3" xfId="36"/>
    <cellStyle name="Bad 4" xfId="37"/>
    <cellStyle name="Bad 5" xfId="38"/>
    <cellStyle name="Bad 6" xfId="39"/>
    <cellStyle name="Bad 7" xfId="40"/>
    <cellStyle name="Bad 7 2" xfId="41"/>
    <cellStyle name="Bad 8" xfId="42"/>
    <cellStyle name="Bad 8 2" xfId="43"/>
    <cellStyle name="Bad 9" xfId="44"/>
    <cellStyle name="Bad 9 2" xfId="45"/>
    <cellStyle name="Calculation 2" xfId="46"/>
    <cellStyle name="Check Cell 2" xfId="47"/>
    <cellStyle name="Comma 2" xfId="48"/>
    <cellStyle name="Comma 2 2" xfId="49"/>
    <cellStyle name="Comma 3" xfId="50"/>
    <cellStyle name="Comma 4" xfId="51"/>
    <cellStyle name="Comma 5" xfId="52"/>
    <cellStyle name="Comma 6" xfId="53"/>
    <cellStyle name="Comma 7" xfId="54"/>
    <cellStyle name="Cost Table Plain" xfId="55"/>
    <cellStyle name="Cost Table Plain 10" xfId="56"/>
    <cellStyle name="Cost Table Plain 11" xfId="57"/>
    <cellStyle name="Cost Table Plain 12" xfId="58"/>
    <cellStyle name="Cost Table Plain 13" xfId="59"/>
    <cellStyle name="Cost Table Plain 14" xfId="60"/>
    <cellStyle name="Cost Table Plain 15" xfId="61"/>
    <cellStyle name="Cost Table Plain 16" xfId="62"/>
    <cellStyle name="Cost Table Plain 17" xfId="63"/>
    <cellStyle name="Cost Table Plain 18" xfId="64"/>
    <cellStyle name="Cost Table Plain 19" xfId="65"/>
    <cellStyle name="Cost Table Plain 2" xfId="66"/>
    <cellStyle name="Cost Table Plain 20" xfId="67"/>
    <cellStyle name="Cost Table Plain 21" xfId="68"/>
    <cellStyle name="Cost Table Plain 22" xfId="69"/>
    <cellStyle name="Cost Table Plain 3" xfId="70"/>
    <cellStyle name="Cost Table Plain 4" xfId="71"/>
    <cellStyle name="Cost Table Plain 5" xfId="72"/>
    <cellStyle name="Cost Table Plain 6" xfId="73"/>
    <cellStyle name="Cost Table Plain 7" xfId="74"/>
    <cellStyle name="Cost Table Plain 8" xfId="75"/>
    <cellStyle name="Cost Table Plain 9" xfId="76"/>
    <cellStyle name="Cost Table Plain_04 - Electrical" xfId="77"/>
    <cellStyle name="Cost_Green" xfId="78"/>
    <cellStyle name="Currency 10" xfId="79"/>
    <cellStyle name="Currency 11" xfId="80"/>
    <cellStyle name="Currency 12" xfId="81"/>
    <cellStyle name="Currency 13" xfId="82"/>
    <cellStyle name="Currency 14" xfId="83"/>
    <cellStyle name="Currency 15" xfId="84"/>
    <cellStyle name="Currency 16" xfId="85"/>
    <cellStyle name="Currency 17" xfId="86"/>
    <cellStyle name="Currency 18" xfId="87"/>
    <cellStyle name="Currency 19" xfId="88"/>
    <cellStyle name="Currency 2" xfId="89"/>
    <cellStyle name="Currency 2 2" xfId="90"/>
    <cellStyle name="Currency 20" xfId="91"/>
    <cellStyle name="Currency 21" xfId="92"/>
    <cellStyle name="Currency 22" xfId="93"/>
    <cellStyle name="Currency 23" xfId="94"/>
    <cellStyle name="Currency 24" xfId="95"/>
    <cellStyle name="Currency 25" xfId="96"/>
    <cellStyle name="Currency 26" xfId="97"/>
    <cellStyle name="Currency 27" xfId="98"/>
    <cellStyle name="Currency 28" xfId="99"/>
    <cellStyle name="Currency 29" xfId="100"/>
    <cellStyle name="Currency 3" xfId="101"/>
    <cellStyle name="Currency 3 2" xfId="102"/>
    <cellStyle name="Currency 3 3" xfId="103"/>
    <cellStyle name="Currency 30" xfId="104"/>
    <cellStyle name="Currency 31" xfId="105"/>
    <cellStyle name="Currency 32" xfId="106"/>
    <cellStyle name="Currency 32 2" xfId="107"/>
    <cellStyle name="Currency 33" xfId="108"/>
    <cellStyle name="Currency 34" xfId="109"/>
    <cellStyle name="Currency 35" xfId="110"/>
    <cellStyle name="Currency 36" xfId="111"/>
    <cellStyle name="Currency 37" xfId="112"/>
    <cellStyle name="Currency 38" xfId="113"/>
    <cellStyle name="Currency 39" xfId="114"/>
    <cellStyle name="Currency 4" xfId="115"/>
    <cellStyle name="Currency 4 2" xfId="116"/>
    <cellStyle name="Currency 40" xfId="117"/>
    <cellStyle name="Currency 41" xfId="118"/>
    <cellStyle name="Currency 42" xfId="119"/>
    <cellStyle name="Currency 43" xfId="120"/>
    <cellStyle name="Currency 44" xfId="121"/>
    <cellStyle name="Currency 45" xfId="122"/>
    <cellStyle name="Currency 46" xfId="123"/>
    <cellStyle name="Currency 47" xfId="124"/>
    <cellStyle name="Currency 48" xfId="125"/>
    <cellStyle name="Currency 49" xfId="126"/>
    <cellStyle name="Currency 5" xfId="127"/>
    <cellStyle name="Currency 5 2" xfId="128"/>
    <cellStyle name="Currency 50" xfId="129"/>
    <cellStyle name="Currency 51" xfId="130"/>
    <cellStyle name="Currency 52" xfId="131"/>
    <cellStyle name="Currency 53" xfId="132"/>
    <cellStyle name="Currency 54" xfId="133"/>
    <cellStyle name="Currency 55" xfId="134"/>
    <cellStyle name="Currency 56" xfId="135"/>
    <cellStyle name="Currency 57" xfId="136"/>
    <cellStyle name="Currency 58" xfId="137"/>
    <cellStyle name="Currency 59" xfId="138"/>
    <cellStyle name="Currency 6" xfId="139"/>
    <cellStyle name="Currency 60" xfId="140"/>
    <cellStyle name="Currency 61" xfId="141"/>
    <cellStyle name="Currency 62" xfId="142"/>
    <cellStyle name="Currency 63" xfId="143"/>
    <cellStyle name="Currency 64" xfId="144"/>
    <cellStyle name="Currency 65" xfId="145"/>
    <cellStyle name="Currency 66" xfId="146"/>
    <cellStyle name="Currency 67" xfId="147"/>
    <cellStyle name="Currency 68" xfId="148"/>
    <cellStyle name="Currency 69" xfId="149"/>
    <cellStyle name="Currency 7" xfId="150"/>
    <cellStyle name="Currency 70" xfId="151"/>
    <cellStyle name="Currency 71" xfId="152"/>
    <cellStyle name="Currency 72" xfId="153"/>
    <cellStyle name="Currency 73" xfId="154"/>
    <cellStyle name="Currency 74" xfId="155"/>
    <cellStyle name="Currency 75" xfId="156"/>
    <cellStyle name="Currency 76" xfId="157"/>
    <cellStyle name="Currency 77" xfId="158"/>
    <cellStyle name="Currency 78" xfId="159"/>
    <cellStyle name="Currency 79" xfId="160"/>
    <cellStyle name="Currency 8" xfId="161"/>
    <cellStyle name="Currency 80" xfId="162"/>
    <cellStyle name="Currency 81" xfId="163"/>
    <cellStyle name="Currency 82" xfId="459"/>
    <cellStyle name="Currency 9" xfId="164"/>
    <cellStyle name="DefaultRowStyle" xfId="165"/>
    <cellStyle name="Excel Built-in Normal" xfId="166"/>
    <cellStyle name="Excel Built-in Normal 1" xfId="167"/>
    <cellStyle name="Excel Built-in Normal 2" xfId="168"/>
    <cellStyle name="Excel Built-in Normal 3" xfId="169"/>
    <cellStyle name="Excel Built-in Normal 4" xfId="170"/>
    <cellStyle name="Excel Built-in Normal 5" xfId="171"/>
    <cellStyle name="Explanatory Text 2" xfId="172"/>
    <cellStyle name="Good 10" xfId="173"/>
    <cellStyle name="Good 10 2" xfId="174"/>
    <cellStyle name="Good 11" xfId="175"/>
    <cellStyle name="Good 11 2" xfId="176"/>
    <cellStyle name="Good 12" xfId="177"/>
    <cellStyle name="Good 12 2" xfId="178"/>
    <cellStyle name="Good 13" xfId="179"/>
    <cellStyle name="Good 13 2" xfId="180"/>
    <cellStyle name="Good 2" xfId="181"/>
    <cellStyle name="Good 3" xfId="182"/>
    <cellStyle name="Good 4" xfId="183"/>
    <cellStyle name="Good 5" xfId="184"/>
    <cellStyle name="Good 6" xfId="185"/>
    <cellStyle name="Good 7" xfId="186"/>
    <cellStyle name="Good 7 2" xfId="187"/>
    <cellStyle name="Good 8" xfId="188"/>
    <cellStyle name="Good 8 2" xfId="189"/>
    <cellStyle name="Good 9" xfId="190"/>
    <cellStyle name="Good 9 2" xfId="191"/>
    <cellStyle name="Heading 1 2" xfId="192"/>
    <cellStyle name="Heading 2 2" xfId="193"/>
    <cellStyle name="Heading 3 2" xfId="194"/>
    <cellStyle name="Heading 4 2" xfId="195"/>
    <cellStyle name="Hyperlink 2" xfId="196"/>
    <cellStyle name="Input 2" xfId="197"/>
    <cellStyle name="Linked Cell 2" xfId="198"/>
    <cellStyle name="n2wdb" xfId="199"/>
    <cellStyle name="n4wdb" xfId="200"/>
    <cellStyle name="Neutral 10" xfId="201"/>
    <cellStyle name="Neutral 10 2" xfId="202"/>
    <cellStyle name="Neutral 11" xfId="203"/>
    <cellStyle name="Neutral 11 2" xfId="204"/>
    <cellStyle name="Neutral 12" xfId="205"/>
    <cellStyle name="Neutral 12 2" xfId="206"/>
    <cellStyle name="Neutral 13" xfId="207"/>
    <cellStyle name="Neutral 13 2" xfId="208"/>
    <cellStyle name="Neutral 2" xfId="209"/>
    <cellStyle name="Neutral 3" xfId="210"/>
    <cellStyle name="Neutral 4" xfId="211"/>
    <cellStyle name="Neutral 5" xfId="212"/>
    <cellStyle name="Neutral 6" xfId="213"/>
    <cellStyle name="Neutral 7" xfId="214"/>
    <cellStyle name="Neutral 7 2" xfId="215"/>
    <cellStyle name="Neutral 8" xfId="216"/>
    <cellStyle name="Neutral 8 2" xfId="217"/>
    <cellStyle name="Neutral 9" xfId="218"/>
    <cellStyle name="Neutral 9 2" xfId="219"/>
    <cellStyle name="Normal" xfId="0" builtinId="0"/>
    <cellStyle name="Normal 10" xfId="220"/>
    <cellStyle name="Normal 2" xfId="221"/>
    <cellStyle name="Normal 2 10" xfId="222"/>
    <cellStyle name="Normal 2 11" xfId="223"/>
    <cellStyle name="Normal 2 12" xfId="224"/>
    <cellStyle name="Normal 2 13" xfId="225"/>
    <cellStyle name="Normal 2 14" xfId="226"/>
    <cellStyle name="Normal 2 15" xfId="227"/>
    <cellStyle name="Normal 2 16" xfId="228"/>
    <cellStyle name="Normal 2 17" xfId="229"/>
    <cellStyle name="Normal 2 18" xfId="230"/>
    <cellStyle name="Normal 2 19" xfId="231"/>
    <cellStyle name="Normal 2 2" xfId="232"/>
    <cellStyle name="Normal 2 2 2" xfId="233"/>
    <cellStyle name="Normal 2 2 2 2" xfId="234"/>
    <cellStyle name="Normal 2 2 2 2 2" xfId="235"/>
    <cellStyle name="Normal 2 2 2 3" xfId="236"/>
    <cellStyle name="Normal 2 2 3" xfId="237"/>
    <cellStyle name="Normal 2 2 4" xfId="238"/>
    <cellStyle name="Normal 2 2 4 2" xfId="239"/>
    <cellStyle name="Normal 2 20" xfId="240"/>
    <cellStyle name="Normal 2 21" xfId="241"/>
    <cellStyle name="Normal 2 22" xfId="242"/>
    <cellStyle name="Normal 2 23" xfId="243"/>
    <cellStyle name="Normal 2 24" xfId="244"/>
    <cellStyle name="Normal 2 25" xfId="245"/>
    <cellStyle name="Normal 2 26" xfId="246"/>
    <cellStyle name="Normal 2 27" xfId="247"/>
    <cellStyle name="Normal 2 28" xfId="248"/>
    <cellStyle name="Normal 2 29" xfId="249"/>
    <cellStyle name="Normal 2 3" xfId="250"/>
    <cellStyle name="Normal 2 30" xfId="251"/>
    <cellStyle name="Normal 2 31" xfId="252"/>
    <cellStyle name="Normal 2 32" xfId="253"/>
    <cellStyle name="Normal 2 33" xfId="254"/>
    <cellStyle name="Normal 2 34" xfId="255"/>
    <cellStyle name="Normal 2 35" xfId="256"/>
    <cellStyle name="Normal 2 36" xfId="257"/>
    <cellStyle name="Normal 2 4" xfId="258"/>
    <cellStyle name="Normal 2 5" xfId="259"/>
    <cellStyle name="Normal 2 6" xfId="260"/>
    <cellStyle name="Normal 2 7" xfId="261"/>
    <cellStyle name="Normal 2 8" xfId="262"/>
    <cellStyle name="Normal 2 9" xfId="263"/>
    <cellStyle name="Normal 3" xfId="264"/>
    <cellStyle name="Normal 3 10" xfId="265"/>
    <cellStyle name="Normal 3 10 2" xfId="266"/>
    <cellStyle name="Normal 3 11" xfId="267"/>
    <cellStyle name="Normal 3 11 2" xfId="268"/>
    <cellStyle name="Normal 3 12" xfId="269"/>
    <cellStyle name="Normal 3 12 2" xfId="270"/>
    <cellStyle name="Normal 3 13" xfId="271"/>
    <cellStyle name="Normal 3 13 2" xfId="272"/>
    <cellStyle name="Normal 3 14" xfId="273"/>
    <cellStyle name="Normal 3 14 2" xfId="274"/>
    <cellStyle name="Normal 3 15" xfId="275"/>
    <cellStyle name="Normal 3 15 2" xfId="276"/>
    <cellStyle name="Normal 3 16" xfId="277"/>
    <cellStyle name="Normal 3 16 2" xfId="278"/>
    <cellStyle name="Normal 3 17" xfId="279"/>
    <cellStyle name="Normal 3 17 2" xfId="280"/>
    <cellStyle name="Normal 3 18" xfId="281"/>
    <cellStyle name="Normal 3 18 2" xfId="282"/>
    <cellStyle name="Normal 3 19" xfId="283"/>
    <cellStyle name="Normal 3 19 2" xfId="284"/>
    <cellStyle name="Normal 3 2" xfId="285"/>
    <cellStyle name="Normal 3 2 2" xfId="286"/>
    <cellStyle name="Normal 3 2 3" xfId="287"/>
    <cellStyle name="Normal 3 2 4" xfId="288"/>
    <cellStyle name="Normal 3 20" xfId="289"/>
    <cellStyle name="Normal 3 20 2" xfId="290"/>
    <cellStyle name="Normal 3 21" xfId="291"/>
    <cellStyle name="Normal 3 21 2" xfId="292"/>
    <cellStyle name="Normal 3 22" xfId="293"/>
    <cellStyle name="Normal 3 22 2" xfId="294"/>
    <cellStyle name="Normal 3 23" xfId="295"/>
    <cellStyle name="Normal 3 3" xfId="296"/>
    <cellStyle name="Normal 3 3 2" xfId="297"/>
    <cellStyle name="Normal 3 4" xfId="298"/>
    <cellStyle name="Normal 3 4 2" xfId="299"/>
    <cellStyle name="Normal 3 5" xfId="300"/>
    <cellStyle name="Normal 3 5 2" xfId="301"/>
    <cellStyle name="Normal 3 6" xfId="302"/>
    <cellStyle name="Normal 3 6 2" xfId="303"/>
    <cellStyle name="Normal 3 7" xfId="304"/>
    <cellStyle name="Normal 3 7 2" xfId="305"/>
    <cellStyle name="Normal 3 8" xfId="306"/>
    <cellStyle name="Normal 3 8 2" xfId="307"/>
    <cellStyle name="Normal 3 9" xfId="308"/>
    <cellStyle name="Normal 3 9 2" xfId="309"/>
    <cellStyle name="Normal 4" xfId="310"/>
    <cellStyle name="Normal 4 10" xfId="311"/>
    <cellStyle name="Normal 4 10 2" xfId="312"/>
    <cellStyle name="Normal 4 11" xfId="313"/>
    <cellStyle name="Normal 4 11 2" xfId="314"/>
    <cellStyle name="Normal 4 12" xfId="315"/>
    <cellStyle name="Normal 4 12 2" xfId="316"/>
    <cellStyle name="Normal 4 13" xfId="317"/>
    <cellStyle name="Normal 4 13 2" xfId="318"/>
    <cellStyle name="Normal 4 14" xfId="319"/>
    <cellStyle name="Normal 4 14 2" xfId="320"/>
    <cellStyle name="Normal 4 15" xfId="321"/>
    <cellStyle name="Normal 4 15 2" xfId="322"/>
    <cellStyle name="Normal 4 16" xfId="323"/>
    <cellStyle name="Normal 4 16 2" xfId="324"/>
    <cellStyle name="Normal 4 17" xfId="325"/>
    <cellStyle name="Normal 4 17 2" xfId="326"/>
    <cellStyle name="Normal 4 18" xfId="327"/>
    <cellStyle name="Normal 4 18 2" xfId="328"/>
    <cellStyle name="Normal 4 19" xfId="329"/>
    <cellStyle name="Normal 4 19 2" xfId="330"/>
    <cellStyle name="Normal 4 2" xfId="331"/>
    <cellStyle name="Normal 4 2 2" xfId="332"/>
    <cellStyle name="Normal 4 20" xfId="333"/>
    <cellStyle name="Normal 4 20 2" xfId="334"/>
    <cellStyle name="Normal 4 21" xfId="335"/>
    <cellStyle name="Normal 4 21 2" xfId="336"/>
    <cellStyle name="Normal 4 22" xfId="337"/>
    <cellStyle name="Normal 4 22 2" xfId="338"/>
    <cellStyle name="Normal 4 3" xfId="339"/>
    <cellStyle name="Normal 4 3 2" xfId="340"/>
    <cellStyle name="Normal 4 4" xfId="341"/>
    <cellStyle name="Normal 4 4 2" xfId="342"/>
    <cellStyle name="Normal 4 5" xfId="343"/>
    <cellStyle name="Normal 4 5 2" xfId="344"/>
    <cellStyle name="Normal 4 6" xfId="345"/>
    <cellStyle name="Normal 4 6 2" xfId="346"/>
    <cellStyle name="Normal 4 7" xfId="347"/>
    <cellStyle name="Normal 4 7 2" xfId="348"/>
    <cellStyle name="Normal 4 8" xfId="349"/>
    <cellStyle name="Normal 4 8 2" xfId="350"/>
    <cellStyle name="Normal 4 9" xfId="351"/>
    <cellStyle name="Normal 4 9 2" xfId="352"/>
    <cellStyle name="Normal 5" xfId="353"/>
    <cellStyle name="Normal 5 10" xfId="354"/>
    <cellStyle name="Normal 5 10 2" xfId="355"/>
    <cellStyle name="Normal 5 11" xfId="356"/>
    <cellStyle name="Normal 5 11 2" xfId="357"/>
    <cellStyle name="Normal 5 12" xfId="358"/>
    <cellStyle name="Normal 5 12 2" xfId="359"/>
    <cellStyle name="Normal 5 13" xfId="360"/>
    <cellStyle name="Normal 5 13 2" xfId="361"/>
    <cellStyle name="Normal 5 14" xfId="362"/>
    <cellStyle name="Normal 5 14 2" xfId="363"/>
    <cellStyle name="Normal 5 15" xfId="364"/>
    <cellStyle name="Normal 5 15 2" xfId="365"/>
    <cellStyle name="Normal 5 16" xfId="366"/>
    <cellStyle name="Normal 5 16 2" xfId="367"/>
    <cellStyle name="Normal 5 17" xfId="368"/>
    <cellStyle name="Normal 5 17 2" xfId="369"/>
    <cellStyle name="Normal 5 18" xfId="370"/>
    <cellStyle name="Normal 5 18 2" xfId="371"/>
    <cellStyle name="Normal 5 19" xfId="372"/>
    <cellStyle name="Normal 5 19 2" xfId="373"/>
    <cellStyle name="Normal 5 2" xfId="374"/>
    <cellStyle name="Normal 5 2 2" xfId="375"/>
    <cellStyle name="Normal 5 20" xfId="376"/>
    <cellStyle name="Normal 5 20 2" xfId="377"/>
    <cellStyle name="Normal 5 21" xfId="378"/>
    <cellStyle name="Normal 5 21 2" xfId="379"/>
    <cellStyle name="Normal 5 22" xfId="380"/>
    <cellStyle name="Normal 5 22 2" xfId="381"/>
    <cellStyle name="Normal 5 3" xfId="382"/>
    <cellStyle name="Normal 5 3 2" xfId="383"/>
    <cellStyle name="Normal 5 4" xfId="384"/>
    <cellStyle name="Normal 5 4 2" xfId="385"/>
    <cellStyle name="Normal 5 5" xfId="386"/>
    <cellStyle name="Normal 5 5 2" xfId="387"/>
    <cellStyle name="Normal 5 6" xfId="388"/>
    <cellStyle name="Normal 5 6 2" xfId="389"/>
    <cellStyle name="Normal 5 7" xfId="390"/>
    <cellStyle name="Normal 5 7 2" xfId="391"/>
    <cellStyle name="Normal 5 8" xfId="392"/>
    <cellStyle name="Normal 5 8 2" xfId="393"/>
    <cellStyle name="Normal 5 9" xfId="394"/>
    <cellStyle name="Normal 5 9 2" xfId="395"/>
    <cellStyle name="Normal 6" xfId="396"/>
    <cellStyle name="Normal 6 10" xfId="397"/>
    <cellStyle name="Normal 6 10 2" xfId="398"/>
    <cellStyle name="Normal 6 11" xfId="399"/>
    <cellStyle name="Normal 6 11 2" xfId="400"/>
    <cellStyle name="Normal 6 12" xfId="401"/>
    <cellStyle name="Normal 6 12 2" xfId="402"/>
    <cellStyle name="Normal 6 13" xfId="403"/>
    <cellStyle name="Normal 6 13 2" xfId="404"/>
    <cellStyle name="Normal 6 14" xfId="405"/>
    <cellStyle name="Normal 6 14 2" xfId="406"/>
    <cellStyle name="Normal 6 15" xfId="407"/>
    <cellStyle name="Normal 6 15 2" xfId="408"/>
    <cellStyle name="Normal 6 16" xfId="409"/>
    <cellStyle name="Normal 6 16 2" xfId="410"/>
    <cellStyle name="Normal 6 17" xfId="411"/>
    <cellStyle name="Normal 6 17 2" xfId="412"/>
    <cellStyle name="Normal 6 18" xfId="413"/>
    <cellStyle name="Normal 6 18 2" xfId="414"/>
    <cellStyle name="Normal 6 19" xfId="415"/>
    <cellStyle name="Normal 6 19 2" xfId="416"/>
    <cellStyle name="Normal 6 2" xfId="417"/>
    <cellStyle name="Normal 6 2 2" xfId="418"/>
    <cellStyle name="Normal 6 20" xfId="419"/>
    <cellStyle name="Normal 6 20 2" xfId="420"/>
    <cellStyle name="Normal 6 21" xfId="421"/>
    <cellStyle name="Normal 6 21 2" xfId="422"/>
    <cellStyle name="Normal 6 22" xfId="423"/>
    <cellStyle name="Normal 6 22 2" xfId="424"/>
    <cellStyle name="Normal 6 3" xfId="425"/>
    <cellStyle name="Normal 6 3 2" xfId="426"/>
    <cellStyle name="Normal 6 4" xfId="427"/>
    <cellStyle name="Normal 6 4 2" xfId="428"/>
    <cellStyle name="Normal 6 5" xfId="429"/>
    <cellStyle name="Normal 6 5 2" xfId="430"/>
    <cellStyle name="Normal 6 6" xfId="431"/>
    <cellStyle name="Normal 6 6 2" xfId="432"/>
    <cellStyle name="Normal 6 7" xfId="433"/>
    <cellStyle name="Normal 6 7 2" xfId="434"/>
    <cellStyle name="Normal 6 8" xfId="435"/>
    <cellStyle name="Normal 6 8 2" xfId="436"/>
    <cellStyle name="Normal 6 9" xfId="437"/>
    <cellStyle name="Normal 6 9 2" xfId="438"/>
    <cellStyle name="Normal 7" xfId="439"/>
    <cellStyle name="Normal 7 2" xfId="440"/>
    <cellStyle name="Normal 8" xfId="441"/>
    <cellStyle name="Normal 8 2" xfId="442"/>
    <cellStyle name="Normal 8 3" xfId="443"/>
    <cellStyle name="Normal 9" xfId="444"/>
    <cellStyle name="Normal_Sheet1" xfId="445"/>
    <cellStyle name="Note 2" xfId="446"/>
    <cellStyle name="nwdb" xfId="447"/>
    <cellStyle name="Output 2" xfId="448"/>
    <cellStyle name="Standard 2" xfId="449"/>
    <cellStyle name="Style 1" xfId="450"/>
    <cellStyle name="Style 1 2" xfId="451"/>
    <cellStyle name="Style 1 3" xfId="452"/>
    <cellStyle name="Style 1_04 - Electrical" xfId="453"/>
    <cellStyle name="tcwdb" xfId="454"/>
    <cellStyle name="Title 2" xfId="455"/>
    <cellStyle name="tlwdb" xfId="456"/>
    <cellStyle name="Total 2" xfId="457"/>
    <cellStyle name="Warning Text 2" xfId="4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Materials and Processes</a:t>
            </a:r>
          </a:p>
        </c:rich>
      </c:tx>
      <c:layout>
        <c:manualLayout>
          <c:xMode val="edge"/>
          <c:yMode val="edge"/>
          <c:x val="0.173176674654799"/>
          <c:y val="0.022598870056497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Summary!$A$3:$A$8</c:f>
              <c:strCache>
                <c:ptCount val="6"/>
                <c:pt idx="0">
                  <c:v>Materials</c:v>
                </c:pt>
                <c:pt idx="1">
                  <c:v>Fasteners</c:v>
                </c:pt>
                <c:pt idx="2">
                  <c:v>Assembly</c:v>
                </c:pt>
                <c:pt idx="3">
                  <c:v>Machining (Mill&amp;lathe)</c:v>
                </c:pt>
                <c:pt idx="4">
                  <c:v>Set-up (Mill&amp;lathe)</c:v>
                </c:pt>
                <c:pt idx="5">
                  <c:v>Drilling &amp; tapping</c:v>
                </c:pt>
              </c:strCache>
            </c:strRef>
          </c:cat>
          <c:val>
            <c:numRef>
              <c:f>Summary!$B$3:$B$8</c:f>
              <c:numCache>
                <c:formatCode>_-[$$-409]* #,##0.00_ ;_-[$$-409]* \-#,##0.00\ ;_-[$$-409]* "-"??_ ;_-@_ 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25-455D-BE5C-3B3764804B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Summary!$C$3</c:f>
              <c:strCache>
                <c:ptCount val="1"/>
                <c:pt idx="0">
                  <c:v>Materials and fasteners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Summary!$A$37:$A$38</c:f>
              <c:strCache>
                <c:ptCount val="2"/>
                <c:pt idx="0">
                  <c:v>Materials and fasteners</c:v>
                </c:pt>
                <c:pt idx="1">
                  <c:v>Processing</c:v>
                </c:pt>
              </c:strCache>
            </c:strRef>
          </c:cat>
          <c:val>
            <c:numRef>
              <c:f>Summary!$B$37:$B$38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7-4A8D-9B3E-E4040095E7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22</xdr:row>
      <xdr:rowOff>104775</xdr:rowOff>
    </xdr:from>
    <xdr:to>
      <xdr:col>4</xdr:col>
      <xdr:colOff>2181225</xdr:colOff>
      <xdr:row>30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23</xdr:row>
      <xdr:rowOff>276224</xdr:rowOff>
    </xdr:from>
    <xdr:to>
      <xdr:col>2</xdr:col>
      <xdr:colOff>561975</xdr:colOff>
      <xdr:row>30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466725</xdr:colOff>
      <xdr:row>26</xdr:row>
      <xdr:rowOff>19050</xdr:rowOff>
    </xdr:from>
    <xdr:to>
      <xdr:col>3</xdr:col>
      <xdr:colOff>38100</xdr:colOff>
      <xdr:row>27</xdr:row>
      <xdr:rowOff>38100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6181725" y="6619875"/>
          <a:ext cx="1085850" cy="400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68582</xdr:colOff>
      <xdr:row>16</xdr:row>
      <xdr:rowOff>88809</xdr:rowOff>
    </xdr:from>
    <xdr:to>
      <xdr:col>8</xdr:col>
      <xdr:colOff>896427</xdr:colOff>
      <xdr:row>62</xdr:row>
      <xdr:rowOff>29339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2" y="3789952"/>
          <a:ext cx="8338988" cy="8703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978313</xdr:colOff>
      <xdr:row>16</xdr:row>
      <xdr:rowOff>32200</xdr:rowOff>
    </xdr:from>
    <xdr:to>
      <xdr:col>18</xdr:col>
      <xdr:colOff>211180</xdr:colOff>
      <xdr:row>41</xdr:row>
      <xdr:rowOff>89350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456" y="3733343"/>
          <a:ext cx="7574045" cy="481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552450</xdr:colOff>
      <xdr:row>21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1C0777C-1076-4571-8B60-84A7CD8F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0915650" cy="3895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527562/AppData/Local/Temp/Estimate%20Expor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WADAK/Desktop/Kiyo/1.0_Swansea%20University/1.1_Year%202013-14/1.1.5_EG-386_Engineering%20Management/2012%20Course%20Material_D%20Deganello/cost2012/112_SwanseaUniversity_FS_S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 Details"/>
      <sheetName val="Estimate"/>
      <sheetName val="Estimate Summary"/>
      <sheetName val="Machine List"/>
      <sheetName val="Material List"/>
      <sheetName val="SBOC List"/>
      <sheetName val="PIA List"/>
      <sheetName val="Exchange Rates"/>
      <sheetName val="Error Log"/>
      <sheetName val="Memo Audit"/>
      <sheetName val="Machine Details"/>
      <sheetName val="Style Sheet"/>
      <sheetName val="MachineAudit"/>
      <sheetName val="MaterialAudit"/>
      <sheetName val="SBOCAudit"/>
      <sheetName val="PIAAudit"/>
    </sheetNames>
    <sheetDataSet>
      <sheetData sheetId="0">
        <row r="14">
          <cell r="D14" t="str">
            <v>DOE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Lookup Key</v>
          </cell>
          <cell r="D2" t="str">
            <v>Exchange Rate</v>
          </cell>
        </row>
        <row r="3">
          <cell r="C3" t="str">
            <v>HUFPLN</v>
          </cell>
          <cell r="D3">
            <v>0</v>
          </cell>
        </row>
        <row r="4">
          <cell r="C4" t="str">
            <v>PLNHUF</v>
          </cell>
          <cell r="D4">
            <v>0</v>
          </cell>
        </row>
        <row r="5">
          <cell r="C5" t="str">
            <v>HUFDOE</v>
          </cell>
          <cell r="D5">
            <v>3.4090000000000001E-3</v>
          </cell>
        </row>
        <row r="6">
          <cell r="C6" t="str">
            <v>DOEHUF</v>
          </cell>
          <cell r="D6">
            <v>293.30676599999998</v>
          </cell>
        </row>
        <row r="7">
          <cell r="C7" t="str">
            <v>HUFEUR</v>
          </cell>
          <cell r="D7">
            <v>3.4090000000000001E-3</v>
          </cell>
        </row>
        <row r="8">
          <cell r="C8" t="str">
            <v>EURHUF</v>
          </cell>
          <cell r="D8">
            <v>293.30676599999998</v>
          </cell>
        </row>
        <row r="9">
          <cell r="C9" t="str">
            <v>PLNDOE</v>
          </cell>
          <cell r="D9">
            <v>0.24510199999999999</v>
          </cell>
        </row>
        <row r="10">
          <cell r="C10" t="str">
            <v>DOEPLN</v>
          </cell>
          <cell r="D10">
            <v>4.079942</v>
          </cell>
        </row>
        <row r="11">
          <cell r="C11" t="str">
            <v>PLNEUR</v>
          </cell>
          <cell r="D11">
            <v>0.24510199999999999</v>
          </cell>
        </row>
        <row r="12">
          <cell r="C12" t="str">
            <v>EURPLN</v>
          </cell>
          <cell r="D12">
            <v>4.079942</v>
          </cell>
        </row>
        <row r="13">
          <cell r="C13" t="str">
            <v>DOEEUR</v>
          </cell>
          <cell r="D13">
            <v>1</v>
          </cell>
        </row>
        <row r="14">
          <cell r="C14" t="str">
            <v>EURDOE</v>
          </cell>
          <cell r="D14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st Summary"/>
      <sheetName val="BOM"/>
      <sheetName val="Sustainability Summary"/>
      <sheetName val="Battery and Power Controller"/>
      <sheetName val="Electric Motor"/>
      <sheetName val="Combustion Engine"/>
      <sheetName val="BR"/>
      <sheetName val="A1010"/>
      <sheetName val="A1020"/>
      <sheetName val="A1040"/>
      <sheetName val="10401"/>
      <sheetName val="A1050"/>
      <sheetName val="10501"/>
      <sheetName val="10502"/>
      <sheetName val="10503"/>
      <sheetName val="10504"/>
      <sheetName val="A1060"/>
      <sheetName val="10601"/>
      <sheetName val="A1070"/>
      <sheetName val="10701"/>
      <sheetName val="A1080"/>
      <sheetName val="EL"/>
      <sheetName val="A4010"/>
      <sheetName val="40101"/>
      <sheetName val="A4020"/>
      <sheetName val="A4030"/>
      <sheetName val="40301"/>
      <sheetName val="40302"/>
      <sheetName val="A4040"/>
      <sheetName val="40401"/>
      <sheetName val="40402"/>
      <sheetName val="40403"/>
      <sheetName val="A4050"/>
      <sheetName val="40501"/>
      <sheetName val="40502"/>
      <sheetName val="40503"/>
      <sheetName val="40504"/>
      <sheetName val="40505"/>
      <sheetName val="A4060"/>
      <sheetName val="EN"/>
      <sheetName val="A2020"/>
      <sheetName val="20201"/>
      <sheetName val="20202"/>
      <sheetName val="20203"/>
      <sheetName val="A2070"/>
      <sheetName val="20701"/>
      <sheetName val="20702"/>
      <sheetName val="20703"/>
      <sheetName val="A2080"/>
      <sheetName val="20801"/>
      <sheetName val="A2100 "/>
      <sheetName val="A2120"/>
      <sheetName val="A2130"/>
      <sheetName val="21301"/>
      <sheetName val="21302"/>
      <sheetName val="21303"/>
      <sheetName val="21304"/>
      <sheetName val="21305"/>
      <sheetName val="A2140"/>
      <sheetName val="A2150"/>
      <sheetName val="A2160"/>
      <sheetName val="21601"/>
      <sheetName val="21602"/>
      <sheetName val="21603"/>
      <sheetName val="21604"/>
      <sheetName val="A2170"/>
      <sheetName val="A2180"/>
      <sheetName val="A2190"/>
      <sheetName val="21901"/>
      <sheetName val="21902"/>
      <sheetName val="21903"/>
      <sheetName val="21904"/>
      <sheetName val="21905"/>
      <sheetName val="A2200"/>
      <sheetName val="A2220"/>
      <sheetName val="22201"/>
      <sheetName val="22202"/>
      <sheetName val="22203"/>
      <sheetName val="22204"/>
      <sheetName val="A2250"/>
      <sheetName val="A2260"/>
      <sheetName val="22601"/>
      <sheetName val="A2270"/>
      <sheetName val="A2320"/>
      <sheetName val="A2330"/>
      <sheetName val="23301"/>
      <sheetName val="23302"/>
      <sheetName val="23303"/>
      <sheetName val="23304"/>
      <sheetName val="A2340"/>
      <sheetName val="23401"/>
      <sheetName val="23402"/>
      <sheetName val="23403"/>
      <sheetName val="23404"/>
      <sheetName val="FR"/>
      <sheetName val="A3010"/>
      <sheetName val="30101"/>
      <sheetName val="30102"/>
      <sheetName val="30103"/>
      <sheetName val="30104"/>
      <sheetName val="30105"/>
      <sheetName val="30106"/>
      <sheetName val="30107"/>
      <sheetName val="30108"/>
      <sheetName val="30109"/>
      <sheetName val="30110"/>
      <sheetName val="30111"/>
      <sheetName val="30112"/>
      <sheetName val="30113"/>
      <sheetName val="30114"/>
      <sheetName val="30115"/>
      <sheetName val="30116"/>
      <sheetName val="30117"/>
      <sheetName val="30118"/>
      <sheetName val="30119"/>
      <sheetName val="30120"/>
      <sheetName val="30121"/>
      <sheetName val="30122"/>
      <sheetName val="30123"/>
      <sheetName val="A3020"/>
      <sheetName val="30201"/>
      <sheetName val="30202"/>
      <sheetName val="30203"/>
      <sheetName val="30204"/>
      <sheetName val="30205"/>
      <sheetName val="30206"/>
      <sheetName val="30207"/>
      <sheetName val="A3030"/>
      <sheetName val="30301"/>
      <sheetName val="30302"/>
      <sheetName val="A3040"/>
      <sheetName val="30401"/>
      <sheetName val="30402"/>
      <sheetName val="30403"/>
      <sheetName val="30404"/>
      <sheetName val="30405"/>
      <sheetName val="30406"/>
      <sheetName val="30407"/>
      <sheetName val="A3050"/>
      <sheetName val="30501"/>
      <sheetName val="30502"/>
      <sheetName val="30503"/>
      <sheetName val="30504"/>
      <sheetName val="30505"/>
      <sheetName val="30506"/>
      <sheetName val="30507"/>
      <sheetName val="30508"/>
      <sheetName val="A3080"/>
      <sheetName val="30801"/>
      <sheetName val="30802"/>
      <sheetName val="30803"/>
      <sheetName val="30804"/>
      <sheetName val="A3110"/>
      <sheetName val="31101"/>
      <sheetName val="31102"/>
      <sheetName val="A3410"/>
      <sheetName val="34101"/>
      <sheetName val="34102"/>
      <sheetName val="MS"/>
      <sheetName val="A5010"/>
      <sheetName val="50101"/>
      <sheetName val="A5020"/>
      <sheetName val="50201"/>
      <sheetName val="A5030"/>
      <sheetName val="50301"/>
      <sheetName val="50302"/>
      <sheetName val="A5050"/>
      <sheetName val="A5060"/>
      <sheetName val="A5070"/>
      <sheetName val="50701"/>
      <sheetName val="ST"/>
      <sheetName val="A6010"/>
      <sheetName val="60101"/>
      <sheetName val="60102"/>
      <sheetName val="60103"/>
      <sheetName val="60104"/>
      <sheetName val="60105"/>
      <sheetName val="60106"/>
      <sheetName val="A6020"/>
      <sheetName val="60201"/>
      <sheetName val="60202"/>
      <sheetName val="60203"/>
      <sheetName val="60204"/>
      <sheetName val="60205"/>
      <sheetName val="A6030"/>
      <sheetName val="60301"/>
      <sheetName val="60302"/>
      <sheetName val="SU"/>
      <sheetName val="A7020"/>
      <sheetName val="70201"/>
      <sheetName val="70202"/>
      <sheetName val="A7030"/>
      <sheetName val="70301"/>
      <sheetName val="70302"/>
      <sheetName val="70303"/>
      <sheetName val="70304"/>
      <sheetName val="70305"/>
      <sheetName val="70306"/>
      <sheetName val="A7040"/>
      <sheetName val="70401"/>
      <sheetName val="70402"/>
      <sheetName val="A7050"/>
      <sheetName val="70501"/>
      <sheetName val="70502"/>
      <sheetName val="A7060"/>
      <sheetName val="70601"/>
      <sheetName val="70602"/>
      <sheetName val="70603"/>
      <sheetName val="70604"/>
      <sheetName val="70605"/>
      <sheetName val="A7080"/>
      <sheetName val="70801"/>
      <sheetName val="70802"/>
      <sheetName val="A7100"/>
      <sheetName val="71001"/>
      <sheetName val="71002"/>
      <sheetName val="71003"/>
      <sheetName val="71004"/>
      <sheetName val="WT"/>
      <sheetName val="A8010"/>
      <sheetName val="A8020"/>
      <sheetName val="A8030"/>
      <sheetName val="A8040"/>
      <sheetName val="A8050"/>
      <sheetName val="A8060"/>
      <sheetName val="80601"/>
      <sheetName val="80602"/>
      <sheetName val="80603"/>
      <sheetName val="80604"/>
      <sheetName val="A8070"/>
      <sheetName val="A8080"/>
      <sheetName val="A8090"/>
      <sheetName val="80901"/>
      <sheetName val="8090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7"/>
  <sheetViews>
    <sheetView tabSelected="1" workbookViewId="0">
      <selection activeCell="A11" sqref="A11"/>
    </sheetView>
  </sheetViews>
  <sheetFormatPr baseColWidth="10" defaultColWidth="8.83203125" defaultRowHeight="14" x14ac:dyDescent="0"/>
  <cols>
    <col min="1" max="1" width="15.6640625" style="2" customWidth="1"/>
    <col min="2" max="2" width="6.5" style="2" customWidth="1"/>
    <col min="3" max="3" width="33.83203125" style="2" bestFit="1" customWidth="1"/>
    <col min="4" max="4" width="36.5" style="2" customWidth="1"/>
    <col min="5" max="5" width="8.83203125" style="2" bestFit="1" customWidth="1"/>
    <col min="6" max="6" width="5.83203125" style="2" bestFit="1" customWidth="1"/>
    <col min="7" max="7" width="12.1640625" style="2" bestFit="1" customWidth="1"/>
    <col min="8" max="8" width="9.5" style="2" customWidth="1"/>
    <col min="9" max="9" width="12.5" style="2" customWidth="1"/>
    <col min="10" max="10" width="10.83203125" style="2" bestFit="1" customWidth="1"/>
    <col min="11" max="11" width="9.1640625" style="2" bestFit="1" customWidth="1"/>
    <col min="12" max="12" width="11" style="2" bestFit="1" customWidth="1"/>
    <col min="13" max="13" width="14.83203125" style="2" customWidth="1"/>
    <col min="14" max="14" width="13.83203125" style="2" bestFit="1" customWidth="1"/>
    <col min="15" max="15" width="9.1640625" style="2" bestFit="1"/>
    <col min="16" max="16" width="8.83203125" style="2"/>
    <col min="17" max="17" width="9.5" style="2" bestFit="1" customWidth="1"/>
    <col min="18" max="19" width="8.83203125" style="2"/>
    <col min="20" max="20" width="10.5" style="2" bestFit="1" customWidth="1"/>
    <col min="21" max="21" width="9.5" style="2" bestFit="1" customWidth="1"/>
    <col min="22" max="22" width="8.83203125" style="2"/>
    <col min="23" max="23" width="9.5" style="2" bestFit="1" customWidth="1"/>
    <col min="24" max="24" width="8.83203125" style="2"/>
    <col min="25" max="26" width="10.1640625" style="2" bestFit="1" customWidth="1"/>
    <col min="27" max="29" width="9.33203125" style="2" bestFit="1" customWidth="1"/>
    <col min="30" max="16384" width="8.83203125" style="2"/>
  </cols>
  <sheetData>
    <row r="1" spans="1:14">
      <c r="A1" s="1" t="s">
        <v>26</v>
      </c>
      <c r="B1" s="7"/>
      <c r="M1" s="1" t="s">
        <v>0</v>
      </c>
      <c r="N1" s="3">
        <f>N14+K26+K32+J36</f>
        <v>0</v>
      </c>
    </row>
    <row r="2" spans="1:14">
      <c r="A2" s="1" t="s">
        <v>31</v>
      </c>
      <c r="B2" s="7" t="s">
        <v>75</v>
      </c>
      <c r="E2" s="7"/>
      <c r="M2" s="1" t="s">
        <v>1</v>
      </c>
      <c r="N2" s="4"/>
    </row>
    <row r="3" spans="1:14">
      <c r="A3" s="1" t="s">
        <v>2</v>
      </c>
      <c r="B3" s="7" t="s">
        <v>76</v>
      </c>
      <c r="C3" s="7"/>
      <c r="E3" s="7"/>
    </row>
    <row r="4" spans="1:14">
      <c r="A4" s="1" t="s">
        <v>3</v>
      </c>
      <c r="B4" s="7" t="s">
        <v>78</v>
      </c>
      <c r="C4" s="25"/>
      <c r="E4" s="7"/>
      <c r="M4" s="1" t="s">
        <v>4</v>
      </c>
      <c r="N4" s="24">
        <f>N1*N2</f>
        <v>0</v>
      </c>
    </row>
    <row r="5" spans="1:14">
      <c r="A5" s="1" t="s">
        <v>5</v>
      </c>
      <c r="B5" s="7" t="s">
        <v>78</v>
      </c>
      <c r="C5" s="5"/>
    </row>
    <row r="6" spans="1:14">
      <c r="A6" s="1" t="s">
        <v>30</v>
      </c>
      <c r="B6" s="7"/>
    </row>
    <row r="7" spans="1:14">
      <c r="A7" s="1"/>
      <c r="B7" s="7"/>
    </row>
    <row r="9" spans="1:14" s="7" customFormat="1">
      <c r="A9" s="6" t="s">
        <v>6</v>
      </c>
      <c r="B9" s="6" t="s">
        <v>72</v>
      </c>
      <c r="C9" s="6" t="s">
        <v>7</v>
      </c>
      <c r="D9" s="6" t="s">
        <v>71</v>
      </c>
      <c r="E9" s="6" t="s">
        <v>9</v>
      </c>
      <c r="F9" s="6" t="s">
        <v>11</v>
      </c>
      <c r="G9" s="6" t="s">
        <v>29</v>
      </c>
      <c r="H9" s="6" t="s">
        <v>14</v>
      </c>
      <c r="I9" s="6" t="s">
        <v>27</v>
      </c>
      <c r="J9" s="6" t="s">
        <v>28</v>
      </c>
      <c r="K9" s="6"/>
      <c r="L9" s="6" t="s">
        <v>39</v>
      </c>
      <c r="M9" s="6" t="s">
        <v>16</v>
      </c>
      <c r="N9" s="6" t="s">
        <v>17</v>
      </c>
    </row>
    <row r="10" spans="1:14">
      <c r="A10" s="8">
        <v>1</v>
      </c>
      <c r="B10" s="8" t="s">
        <v>87</v>
      </c>
      <c r="C10" s="8"/>
      <c r="D10" s="8" t="s">
        <v>36</v>
      </c>
      <c r="E10" s="55"/>
      <c r="F10" s="8" t="s">
        <v>86</v>
      </c>
      <c r="G10" s="21"/>
      <c r="H10" s="22"/>
      <c r="I10" s="23"/>
      <c r="J10" s="22"/>
      <c r="K10" s="10"/>
      <c r="L10" s="50"/>
      <c r="M10" s="8"/>
      <c r="N10" s="11">
        <f>M10*E10</f>
        <v>0</v>
      </c>
    </row>
    <row r="11" spans="1:14">
      <c r="A11" s="8">
        <v>2</v>
      </c>
      <c r="B11" s="8" t="s">
        <v>87</v>
      </c>
      <c r="C11" s="8"/>
      <c r="D11" s="8" t="s">
        <v>40</v>
      </c>
      <c r="E11" s="55"/>
      <c r="F11" s="8" t="s">
        <v>86</v>
      </c>
      <c r="G11" s="21"/>
      <c r="H11" s="22"/>
      <c r="I11" s="23"/>
      <c r="J11" s="22"/>
      <c r="K11" s="10"/>
      <c r="L11" s="50"/>
      <c r="M11" s="8"/>
      <c r="N11" s="11">
        <f>M11*E11</f>
        <v>0</v>
      </c>
    </row>
    <row r="12" spans="1:14">
      <c r="A12" s="8">
        <v>3</v>
      </c>
      <c r="B12" s="8" t="s">
        <v>87</v>
      </c>
      <c r="C12" s="8"/>
      <c r="D12" s="8" t="s">
        <v>37</v>
      </c>
      <c r="E12" s="55"/>
      <c r="F12" s="8" t="s">
        <v>86</v>
      </c>
      <c r="G12" s="21"/>
      <c r="H12" s="22"/>
      <c r="I12" s="23"/>
      <c r="J12" s="22"/>
      <c r="K12" s="10"/>
      <c r="L12" s="50"/>
      <c r="M12" s="8"/>
      <c r="N12" s="11">
        <f>M12*E12</f>
        <v>0</v>
      </c>
    </row>
    <row r="13" spans="1:14">
      <c r="A13" s="8">
        <v>4</v>
      </c>
      <c r="B13" s="8" t="s">
        <v>87</v>
      </c>
      <c r="C13" s="8"/>
      <c r="D13" s="8" t="s">
        <v>41</v>
      </c>
      <c r="E13" s="55"/>
      <c r="F13" s="8" t="s">
        <v>86</v>
      </c>
      <c r="G13" s="21"/>
      <c r="H13" s="22"/>
      <c r="I13" s="23"/>
      <c r="J13" s="22"/>
      <c r="K13" s="10"/>
      <c r="L13" s="52"/>
      <c r="M13" s="8"/>
      <c r="N13" s="11">
        <f>M13*E13</f>
        <v>0</v>
      </c>
    </row>
    <row r="14" spans="1:14" s="7" customFormat="1">
      <c r="M14" s="12" t="s">
        <v>17</v>
      </c>
      <c r="N14" s="61">
        <f>SUM(N10:N13)</f>
        <v>0</v>
      </c>
    </row>
    <row r="16" spans="1:14" s="7" customFormat="1">
      <c r="A16" s="6" t="s">
        <v>6</v>
      </c>
      <c r="B16" s="6" t="s">
        <v>72</v>
      </c>
      <c r="C16" s="6" t="s">
        <v>74</v>
      </c>
      <c r="D16" s="6" t="s">
        <v>73</v>
      </c>
      <c r="E16" s="6" t="s">
        <v>9</v>
      </c>
      <c r="F16" s="6" t="s">
        <v>19</v>
      </c>
      <c r="G16" s="6" t="s">
        <v>16</v>
      </c>
      <c r="H16" s="6" t="s">
        <v>72</v>
      </c>
      <c r="I16" s="112" t="s">
        <v>79</v>
      </c>
      <c r="J16" s="6" t="s">
        <v>20</v>
      </c>
      <c r="K16" s="6" t="s">
        <v>17</v>
      </c>
    </row>
    <row r="17" spans="1:11">
      <c r="A17" s="8">
        <v>1</v>
      </c>
      <c r="B17" s="8"/>
      <c r="C17" s="108"/>
      <c r="D17" s="15"/>
      <c r="E17" s="51"/>
      <c r="F17" s="8"/>
      <c r="G17" s="8"/>
      <c r="H17" s="8"/>
      <c r="I17" s="8"/>
      <c r="J17" s="8"/>
      <c r="K17" s="34"/>
    </row>
    <row r="18" spans="1:11">
      <c r="A18" s="8">
        <v>2</v>
      </c>
      <c r="B18" s="8"/>
      <c r="C18" s="109"/>
      <c r="D18" s="15"/>
      <c r="E18" s="55"/>
      <c r="F18" s="8"/>
      <c r="G18" s="8"/>
      <c r="H18" s="8"/>
      <c r="I18" s="8"/>
      <c r="J18" s="8"/>
      <c r="K18" s="34"/>
    </row>
    <row r="19" spans="1:11">
      <c r="A19" s="8">
        <v>3</v>
      </c>
      <c r="B19" s="8"/>
      <c r="C19" s="108"/>
      <c r="D19" s="15"/>
      <c r="E19" s="80"/>
      <c r="F19" s="8"/>
      <c r="G19" s="8"/>
      <c r="H19" s="8"/>
      <c r="I19" s="8"/>
      <c r="J19" s="8"/>
      <c r="K19" s="34"/>
    </row>
    <row r="20" spans="1:11">
      <c r="A20" s="8">
        <v>4</v>
      </c>
      <c r="B20" s="8"/>
      <c r="C20" s="108"/>
      <c r="D20" s="15"/>
      <c r="E20" s="80"/>
      <c r="F20" s="8"/>
      <c r="G20" s="8"/>
      <c r="H20" s="8"/>
      <c r="I20" s="8"/>
      <c r="J20" s="8"/>
      <c r="K20" s="34"/>
    </row>
    <row r="21" spans="1:11">
      <c r="A21" s="8">
        <v>5</v>
      </c>
      <c r="B21" s="8"/>
      <c r="C21" s="108"/>
      <c r="D21" s="15"/>
      <c r="E21" s="55"/>
      <c r="F21" s="8"/>
      <c r="G21" s="8"/>
      <c r="H21" s="8"/>
      <c r="I21" s="8"/>
      <c r="J21" s="8"/>
      <c r="K21" s="34"/>
    </row>
    <row r="22" spans="1:11">
      <c r="A22" s="8">
        <v>6</v>
      </c>
      <c r="B22" s="8"/>
      <c r="C22" s="109"/>
      <c r="D22" s="15"/>
      <c r="E22" s="55"/>
      <c r="F22" s="8"/>
      <c r="G22" s="8"/>
      <c r="H22" s="8"/>
      <c r="I22" s="8"/>
      <c r="J22" s="8"/>
      <c r="K22" s="11"/>
    </row>
    <row r="23" spans="1:11">
      <c r="A23" s="8">
        <v>7</v>
      </c>
      <c r="B23" s="8"/>
      <c r="C23" s="108"/>
      <c r="D23" s="15"/>
      <c r="E23" s="55"/>
      <c r="F23" s="8"/>
      <c r="G23" s="8"/>
      <c r="H23" s="8"/>
      <c r="I23" s="8"/>
      <c r="J23" s="8"/>
      <c r="K23" s="11"/>
    </row>
    <row r="24" spans="1:11">
      <c r="A24" s="8">
        <v>8</v>
      </c>
      <c r="B24" s="8"/>
      <c r="C24" s="109"/>
      <c r="D24" s="15"/>
      <c r="E24" s="55"/>
      <c r="F24" s="8"/>
      <c r="G24" s="8"/>
      <c r="H24" s="8"/>
      <c r="I24" s="8"/>
      <c r="J24" s="8"/>
      <c r="K24" s="11"/>
    </row>
    <row r="25" spans="1:11">
      <c r="A25" s="8">
        <v>9</v>
      </c>
      <c r="B25" s="8"/>
      <c r="C25" s="108"/>
      <c r="D25" s="15"/>
      <c r="E25" s="55"/>
      <c r="F25" s="8"/>
      <c r="G25" s="8"/>
      <c r="H25" s="8"/>
      <c r="I25" s="8"/>
      <c r="J25" s="8"/>
      <c r="K25" s="11"/>
    </row>
    <row r="26" spans="1:11" s="7" customFormat="1">
      <c r="J26" s="12" t="s">
        <v>17</v>
      </c>
      <c r="K26" s="16">
        <f>SUM(K17:K25)</f>
        <v>0</v>
      </c>
    </row>
    <row r="28" spans="1:11" s="7" customFormat="1">
      <c r="A28" s="6" t="s">
        <v>6</v>
      </c>
      <c r="B28" s="6" t="s">
        <v>72</v>
      </c>
      <c r="C28" s="6" t="s">
        <v>22</v>
      </c>
      <c r="D28" s="6" t="s">
        <v>73</v>
      </c>
      <c r="E28" s="6" t="s">
        <v>9</v>
      </c>
      <c r="F28" s="6" t="s">
        <v>10</v>
      </c>
      <c r="G28" s="6" t="s">
        <v>11</v>
      </c>
      <c r="H28" s="6" t="s">
        <v>12</v>
      </c>
      <c r="I28" s="6" t="s">
        <v>13</v>
      </c>
      <c r="J28" s="6" t="s">
        <v>16</v>
      </c>
      <c r="K28" s="6" t="s">
        <v>17</v>
      </c>
    </row>
    <row r="29" spans="1:11">
      <c r="A29" s="26">
        <v>1</v>
      </c>
      <c r="B29" s="8"/>
      <c r="C29" s="32"/>
      <c r="D29" s="26"/>
      <c r="E29" s="26"/>
      <c r="F29" s="26"/>
      <c r="G29" s="27"/>
      <c r="H29" s="26"/>
      <c r="I29" s="28"/>
      <c r="J29" s="29"/>
      <c r="K29" s="78">
        <f>E29*J29</f>
        <v>0</v>
      </c>
    </row>
    <row r="30" spans="1:11">
      <c r="A30" s="26">
        <v>2</v>
      </c>
      <c r="B30" s="8"/>
      <c r="C30" s="32"/>
      <c r="D30" s="26"/>
      <c r="E30" s="26"/>
      <c r="F30" s="26"/>
      <c r="G30" s="27"/>
      <c r="H30" s="26"/>
      <c r="I30" s="28"/>
      <c r="J30" s="29"/>
      <c r="K30" s="48">
        <f>J30*E30</f>
        <v>0</v>
      </c>
    </row>
    <row r="31" spans="1:11" s="7" customFormat="1">
      <c r="A31" s="8">
        <v>3</v>
      </c>
      <c r="B31" s="8"/>
      <c r="C31" s="110"/>
      <c r="D31" s="8"/>
      <c r="E31" s="8"/>
      <c r="F31" s="8"/>
      <c r="G31" s="17"/>
      <c r="H31" s="8"/>
      <c r="I31" s="15"/>
      <c r="J31" s="18"/>
      <c r="K31" s="48">
        <f>J31*E31</f>
        <v>0</v>
      </c>
    </row>
    <row r="32" spans="1:11">
      <c r="A32" s="7"/>
      <c r="B32" s="7"/>
      <c r="C32" s="7"/>
      <c r="D32" s="7"/>
      <c r="E32" s="7"/>
      <c r="F32" s="7"/>
      <c r="G32" s="7"/>
      <c r="H32" s="7"/>
      <c r="I32" s="7"/>
      <c r="J32" s="30" t="s">
        <v>17</v>
      </c>
      <c r="K32" s="31">
        <f>SUM(K29:K31)</f>
        <v>0</v>
      </c>
    </row>
    <row r="33" spans="1:11" s="7" customFormat="1">
      <c r="A33" s="2"/>
      <c r="B33" s="2"/>
      <c r="C33" s="2"/>
      <c r="D33" s="2"/>
      <c r="E33" s="2"/>
      <c r="F33" s="2"/>
      <c r="G33" s="2"/>
      <c r="H33" s="2"/>
      <c r="I33" s="19"/>
      <c r="J33" s="20"/>
      <c r="K33" s="2"/>
    </row>
    <row r="34" spans="1:11">
      <c r="A34" s="6" t="s">
        <v>6</v>
      </c>
      <c r="B34" s="6" t="s">
        <v>72</v>
      </c>
      <c r="C34" s="6" t="s">
        <v>23</v>
      </c>
      <c r="D34" s="6" t="s">
        <v>73</v>
      </c>
      <c r="E34" s="6" t="s">
        <v>9</v>
      </c>
      <c r="F34" s="6" t="s">
        <v>19</v>
      </c>
      <c r="G34" s="6" t="s">
        <v>16</v>
      </c>
      <c r="H34" s="6" t="s">
        <v>24</v>
      </c>
      <c r="I34" s="6" t="s">
        <v>25</v>
      </c>
      <c r="J34" s="6" t="s">
        <v>17</v>
      </c>
      <c r="K34" s="7"/>
    </row>
    <row r="35" spans="1:11" s="7" customFormat="1">
      <c r="A35" s="8">
        <v>1</v>
      </c>
      <c r="B35" s="8"/>
      <c r="C35" s="8"/>
      <c r="D35" s="8"/>
      <c r="E35" s="9"/>
      <c r="F35" s="8"/>
      <c r="G35" s="8"/>
      <c r="H35" s="8"/>
      <c r="I35" s="8"/>
      <c r="J35" s="9" t="str">
        <f>IF(Assembly!$H35&lt;&gt;"",E35*G35/H35*I35,"")</f>
        <v/>
      </c>
      <c r="K35" s="2"/>
    </row>
    <row r="36" spans="1:11">
      <c r="A36" s="7"/>
      <c r="B36" s="7"/>
      <c r="C36" s="7"/>
      <c r="D36" s="7"/>
      <c r="E36" s="7"/>
      <c r="F36" s="7"/>
      <c r="G36" s="7"/>
      <c r="H36" s="7"/>
      <c r="I36" s="12" t="s">
        <v>17</v>
      </c>
      <c r="J36" s="16">
        <f>SUM(J35:J35)</f>
        <v>0</v>
      </c>
      <c r="K36" s="7"/>
    </row>
    <row r="37" spans="1:11">
      <c r="I37" s="19"/>
      <c r="J37" s="20"/>
    </row>
  </sheetData>
  <phoneticPr fontId="27" type="noConversion"/>
  <pageMargins left="0.5" right="0.5" top="0.75" bottom="0.75" header="0.3" footer="0.3"/>
  <pageSetup scale="6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A24" workbookViewId="0">
      <selection activeCell="C57" sqref="C57"/>
    </sheetView>
  </sheetViews>
  <sheetFormatPr baseColWidth="10" defaultColWidth="8.83203125" defaultRowHeight="14" x14ac:dyDescent="0"/>
  <cols>
    <col min="1" max="1" width="15.6640625" style="2" customWidth="1"/>
    <col min="2" max="2" width="5.6640625" style="2" customWidth="1"/>
    <col min="3" max="3" width="33.83203125" style="2" bestFit="1" customWidth="1"/>
    <col min="4" max="4" width="51.5" style="2" customWidth="1"/>
    <col min="5" max="5" width="8.83203125" style="2" bestFit="1" customWidth="1"/>
    <col min="6" max="6" width="5.83203125" style="2" bestFit="1" customWidth="1"/>
    <col min="7" max="7" width="12.33203125" style="2" bestFit="1" customWidth="1"/>
    <col min="8" max="8" width="10.5" style="2" customWidth="1"/>
    <col min="9" max="9" width="12" style="2" customWidth="1"/>
    <col min="10" max="10" width="10.83203125" style="2" bestFit="1" customWidth="1"/>
    <col min="11" max="11" width="9.1640625" style="2" bestFit="1" customWidth="1"/>
    <col min="12" max="12" width="10.6640625" style="2" customWidth="1"/>
    <col min="13" max="14" width="13.83203125" style="2" bestFit="1" customWidth="1"/>
    <col min="15" max="15" width="9.1640625" style="2" bestFit="1"/>
    <col min="16" max="16" width="8.83203125" style="2"/>
    <col min="17" max="17" width="9.5" style="2" bestFit="1" customWidth="1"/>
    <col min="18" max="19" width="8.83203125" style="2"/>
    <col min="20" max="20" width="10.5" style="2" bestFit="1" customWidth="1"/>
    <col min="21" max="21" width="9.5" style="2" bestFit="1" customWidth="1"/>
    <col min="22" max="22" width="8.83203125" style="2"/>
    <col min="23" max="23" width="9.5" style="2" bestFit="1" customWidth="1"/>
    <col min="24" max="24" width="8.83203125" style="2"/>
    <col min="25" max="26" width="10.1640625" style="2" bestFit="1" customWidth="1"/>
    <col min="27" max="29" width="9.33203125" style="2" bestFit="1" customWidth="1"/>
    <col min="30" max="16384" width="8.83203125" style="2"/>
  </cols>
  <sheetData>
    <row r="1" spans="1:14">
      <c r="A1" s="1" t="s">
        <v>26</v>
      </c>
      <c r="B1" s="7"/>
      <c r="C1" s="45"/>
      <c r="M1" s="1" t="s">
        <v>0</v>
      </c>
      <c r="N1" s="3">
        <f>N11+N27</f>
        <v>0</v>
      </c>
    </row>
    <row r="2" spans="1:14">
      <c r="A2" s="1" t="s">
        <v>31</v>
      </c>
      <c r="B2" s="7" t="s">
        <v>75</v>
      </c>
      <c r="E2" s="7"/>
      <c r="M2" s="1" t="s">
        <v>1</v>
      </c>
      <c r="N2" s="4"/>
    </row>
    <row r="3" spans="1:14">
      <c r="A3" s="1" t="s">
        <v>2</v>
      </c>
      <c r="B3" s="7" t="s">
        <v>76</v>
      </c>
      <c r="E3" s="7"/>
    </row>
    <row r="4" spans="1:14">
      <c r="A4" s="1" t="s">
        <v>3</v>
      </c>
      <c r="B4" s="7" t="s">
        <v>65</v>
      </c>
      <c r="C4" s="25"/>
      <c r="E4" s="7"/>
      <c r="M4" s="1" t="s">
        <v>4</v>
      </c>
      <c r="N4" s="3">
        <f>N1*N2</f>
        <v>0</v>
      </c>
    </row>
    <row r="5" spans="1:14">
      <c r="A5" s="1" t="s">
        <v>5</v>
      </c>
      <c r="B5" s="7"/>
      <c r="C5" s="5"/>
    </row>
    <row r="6" spans="1:14">
      <c r="A6" s="1" t="s">
        <v>30</v>
      </c>
      <c r="B6" s="7"/>
    </row>
    <row r="7" spans="1:14">
      <c r="A7" s="1"/>
      <c r="B7" s="7"/>
    </row>
    <row r="9" spans="1:14" s="7" customFormat="1">
      <c r="A9" s="6" t="s">
        <v>6</v>
      </c>
      <c r="B9" s="6" t="s">
        <v>72</v>
      </c>
      <c r="C9" s="6" t="s">
        <v>7</v>
      </c>
      <c r="D9" s="6" t="s">
        <v>77</v>
      </c>
      <c r="E9" s="6" t="s">
        <v>9</v>
      </c>
      <c r="F9" s="6" t="s">
        <v>11</v>
      </c>
      <c r="G9" s="6" t="s">
        <v>29</v>
      </c>
      <c r="H9" s="6" t="s">
        <v>14</v>
      </c>
      <c r="I9" s="6" t="s">
        <v>27</v>
      </c>
      <c r="J9" s="6" t="s">
        <v>28</v>
      </c>
      <c r="K9" s="6"/>
      <c r="L9" s="6" t="s">
        <v>15</v>
      </c>
      <c r="M9" s="6" t="s">
        <v>49</v>
      </c>
      <c r="N9" s="6" t="s">
        <v>17</v>
      </c>
    </row>
    <row r="10" spans="1:14">
      <c r="A10" s="8">
        <v>1</v>
      </c>
      <c r="B10" s="8"/>
      <c r="C10" s="8"/>
      <c r="D10" s="8"/>
      <c r="E10" s="48"/>
      <c r="F10" s="8"/>
      <c r="G10" s="21">
        <f>H10*I10*J10</f>
        <v>0</v>
      </c>
      <c r="H10" s="22"/>
      <c r="I10" s="23"/>
      <c r="J10" s="22"/>
      <c r="K10" s="10"/>
      <c r="L10" s="10"/>
      <c r="M10" s="8">
        <f>L10*G10</f>
        <v>0</v>
      </c>
      <c r="N10" s="11">
        <f>M10*E10</f>
        <v>0</v>
      </c>
    </row>
    <row r="11" spans="1:14" s="7" customFormat="1">
      <c r="M11" s="12" t="s">
        <v>17</v>
      </c>
      <c r="N11" s="13">
        <f>SUM(N10:N10)</f>
        <v>0</v>
      </c>
    </row>
    <row r="12" spans="1:14" s="7" customFormat="1">
      <c r="M12" s="114"/>
      <c r="N12" s="115"/>
    </row>
    <row r="13" spans="1:14">
      <c r="H13" s="122" t="s">
        <v>83</v>
      </c>
      <c r="I13" s="123"/>
      <c r="J13" s="124"/>
      <c r="K13" s="125" t="s">
        <v>84</v>
      </c>
      <c r="L13" s="126"/>
      <c r="M13" s="126"/>
    </row>
    <row r="14" spans="1:14" s="7" customFormat="1">
      <c r="A14" s="6" t="s">
        <v>6</v>
      </c>
      <c r="B14" s="6" t="s">
        <v>72</v>
      </c>
      <c r="C14" s="6" t="s">
        <v>18</v>
      </c>
      <c r="D14" s="6" t="s">
        <v>73</v>
      </c>
      <c r="E14" s="6" t="s">
        <v>9</v>
      </c>
      <c r="F14" s="6" t="s">
        <v>19</v>
      </c>
      <c r="G14" s="6" t="s">
        <v>16</v>
      </c>
      <c r="H14" s="6" t="s">
        <v>72</v>
      </c>
      <c r="I14" s="112" t="s">
        <v>79</v>
      </c>
      <c r="J14" s="6" t="s">
        <v>20</v>
      </c>
      <c r="K14" s="112" t="s">
        <v>72</v>
      </c>
      <c r="L14" s="112" t="s">
        <v>85</v>
      </c>
      <c r="M14" s="112" t="s">
        <v>20</v>
      </c>
      <c r="N14" s="6" t="s">
        <v>17</v>
      </c>
    </row>
    <row r="15" spans="1:14">
      <c r="A15" s="8">
        <v>1</v>
      </c>
      <c r="B15" s="111"/>
      <c r="C15" s="14"/>
      <c r="D15" s="15"/>
      <c r="E15" s="48"/>
      <c r="F15" s="8"/>
      <c r="G15" s="8"/>
      <c r="H15" s="8"/>
      <c r="I15" s="8"/>
      <c r="J15" s="8"/>
      <c r="K15" s="8"/>
      <c r="L15" s="116"/>
      <c r="M15" s="8"/>
      <c r="N15" s="48"/>
    </row>
    <row r="16" spans="1:14">
      <c r="A16" s="8">
        <v>2</v>
      </c>
      <c r="B16" s="111"/>
      <c r="C16" s="15"/>
      <c r="D16" s="15"/>
      <c r="E16" s="48"/>
      <c r="F16" s="8"/>
      <c r="G16" s="8"/>
      <c r="H16" s="8"/>
      <c r="I16" s="8"/>
      <c r="J16" s="8"/>
      <c r="K16" s="8"/>
      <c r="L16" s="116"/>
      <c r="M16" s="8"/>
      <c r="N16" s="48"/>
    </row>
    <row r="17" spans="1:14">
      <c r="A17" s="8">
        <v>3</v>
      </c>
      <c r="B17" s="111"/>
      <c r="C17" s="15"/>
      <c r="D17" s="15"/>
      <c r="E17" s="48"/>
      <c r="F17" s="8"/>
      <c r="G17" s="8"/>
      <c r="H17" s="8"/>
      <c r="I17" s="8"/>
      <c r="J17" s="8"/>
      <c r="K17" s="8"/>
      <c r="L17" s="116"/>
      <c r="M17" s="8"/>
      <c r="N17" s="48"/>
    </row>
    <row r="18" spans="1:14">
      <c r="A18" s="8">
        <v>4</v>
      </c>
      <c r="C18" s="14"/>
      <c r="D18" s="15"/>
      <c r="E18" s="48"/>
      <c r="F18" s="8"/>
      <c r="G18" s="8"/>
      <c r="H18" s="8"/>
      <c r="I18" s="8"/>
      <c r="J18" s="8"/>
      <c r="K18" s="8"/>
      <c r="L18" s="8"/>
      <c r="M18" s="8"/>
      <c r="N18" s="48"/>
    </row>
    <row r="19" spans="1:14">
      <c r="A19" s="8">
        <v>5</v>
      </c>
      <c r="B19" s="111"/>
      <c r="C19" s="15"/>
      <c r="D19" s="15"/>
      <c r="E19" s="48"/>
      <c r="F19" s="8"/>
      <c r="G19" s="8"/>
      <c r="H19" s="8"/>
      <c r="I19" s="8"/>
      <c r="J19" s="8"/>
      <c r="K19" s="8"/>
      <c r="L19" s="116"/>
      <c r="M19" s="8"/>
      <c r="N19" s="48"/>
    </row>
    <row r="20" spans="1:14">
      <c r="A20" s="8">
        <v>6</v>
      </c>
      <c r="C20" s="14"/>
      <c r="D20" s="15"/>
      <c r="E20" s="48"/>
      <c r="F20" s="8"/>
      <c r="G20" s="8"/>
      <c r="H20" s="8"/>
      <c r="I20" s="8"/>
      <c r="J20" s="8"/>
      <c r="K20" s="8"/>
      <c r="L20" s="8"/>
      <c r="M20" s="8"/>
      <c r="N20" s="48"/>
    </row>
    <row r="21" spans="1:14">
      <c r="A21" s="8">
        <v>7</v>
      </c>
      <c r="B21" s="111"/>
      <c r="C21" s="15"/>
      <c r="D21" s="15"/>
      <c r="E21" s="48"/>
      <c r="F21" s="8"/>
      <c r="G21" s="8"/>
      <c r="H21" s="8"/>
      <c r="I21" s="8"/>
      <c r="J21" s="8"/>
      <c r="K21" s="8"/>
      <c r="L21" s="8"/>
      <c r="M21" s="8"/>
      <c r="N21" s="48"/>
    </row>
    <row r="22" spans="1:14">
      <c r="A22" s="8">
        <v>8</v>
      </c>
      <c r="B22" s="111"/>
      <c r="C22" s="15"/>
      <c r="D22" s="15"/>
      <c r="E22" s="48"/>
      <c r="F22" s="8"/>
      <c r="G22" s="8"/>
      <c r="H22" s="8"/>
      <c r="I22" s="8"/>
      <c r="J22" s="8"/>
      <c r="K22" s="8"/>
      <c r="L22" s="8"/>
      <c r="M22" s="8"/>
      <c r="N22" s="48"/>
    </row>
    <row r="23" spans="1:14">
      <c r="A23" s="8">
        <v>9</v>
      </c>
      <c r="B23" s="111"/>
      <c r="C23" s="14"/>
      <c r="D23" s="15"/>
      <c r="E23" s="48"/>
      <c r="F23" s="8"/>
      <c r="G23" s="8"/>
      <c r="H23" s="8"/>
      <c r="I23" s="8"/>
      <c r="J23" s="8"/>
      <c r="K23" s="8"/>
      <c r="L23" s="8"/>
      <c r="M23" s="8"/>
      <c r="N23" s="48"/>
    </row>
    <row r="24" spans="1:14">
      <c r="A24" s="8">
        <v>10</v>
      </c>
      <c r="B24" s="111"/>
      <c r="C24" s="14"/>
      <c r="D24" s="15"/>
      <c r="E24" s="48"/>
      <c r="F24" s="8"/>
      <c r="G24" s="8"/>
      <c r="H24" s="8"/>
      <c r="I24" s="8"/>
      <c r="J24" s="8"/>
      <c r="K24" s="8"/>
      <c r="L24" s="8"/>
      <c r="M24" s="8"/>
      <c r="N24" s="48"/>
    </row>
    <row r="25" spans="1:14">
      <c r="A25" s="8">
        <v>11</v>
      </c>
      <c r="B25" s="8"/>
      <c r="C25" s="15"/>
      <c r="D25" s="15"/>
      <c r="E25" s="48"/>
      <c r="F25" s="8"/>
      <c r="G25" s="8"/>
      <c r="H25" s="8"/>
      <c r="I25" s="8"/>
      <c r="J25" s="8"/>
      <c r="K25" s="8"/>
      <c r="L25" s="8"/>
      <c r="M25" s="8"/>
      <c r="N25" s="48"/>
    </row>
    <row r="26" spans="1:14">
      <c r="A26" s="8">
        <v>12</v>
      </c>
      <c r="B26" s="8"/>
      <c r="C26" s="15"/>
      <c r="D26" s="15"/>
      <c r="E26" s="9"/>
      <c r="F26" s="8"/>
      <c r="G26" s="8"/>
      <c r="H26" s="8"/>
      <c r="I26" s="8"/>
      <c r="J26" s="8"/>
      <c r="K26" s="8"/>
      <c r="L26" s="8"/>
      <c r="M26" s="8"/>
      <c r="N26" s="48"/>
    </row>
    <row r="27" spans="1:14" s="7" customFormat="1">
      <c r="M27" s="12" t="s">
        <v>17</v>
      </c>
      <c r="N27" s="49">
        <f>SUM(N15:N26)</f>
        <v>0</v>
      </c>
    </row>
    <row r="28" spans="1:14" s="7" customFormat="1">
      <c r="M28" s="114"/>
      <c r="N28" s="117"/>
    </row>
    <row r="29" spans="1:14">
      <c r="A29" s="7" t="s">
        <v>88</v>
      </c>
    </row>
    <row r="30" spans="1:14" s="7" customFormat="1">
      <c r="A30" s="6" t="s">
        <v>6</v>
      </c>
      <c r="B30" s="6" t="s">
        <v>72</v>
      </c>
      <c r="C30" s="127" t="s">
        <v>89</v>
      </c>
      <c r="D30" s="128"/>
    </row>
    <row r="31" spans="1:14" ht="150" customHeight="1">
      <c r="A31" s="8"/>
      <c r="B31" s="8"/>
      <c r="C31" s="121" t="s">
        <v>90</v>
      </c>
      <c r="D31" s="121" t="s">
        <v>91</v>
      </c>
      <c r="G31" s="118"/>
      <c r="I31" s="46"/>
      <c r="J31" s="119"/>
      <c r="K31" s="120"/>
    </row>
    <row r="32" spans="1:14" ht="150" customHeight="1">
      <c r="A32" s="8"/>
      <c r="B32" s="8"/>
      <c r="C32" s="121" t="s">
        <v>90</v>
      </c>
      <c r="D32" s="121" t="s">
        <v>91</v>
      </c>
      <c r="I32" s="19"/>
      <c r="J32" s="20"/>
    </row>
    <row r="33" spans="1:10" ht="150" customHeight="1">
      <c r="A33" s="8"/>
      <c r="B33" s="8"/>
      <c r="C33" s="121" t="s">
        <v>90</v>
      </c>
      <c r="D33" s="121" t="s">
        <v>91</v>
      </c>
      <c r="I33" s="19"/>
      <c r="J33" s="20"/>
    </row>
  </sheetData>
  <mergeCells count="3">
    <mergeCell ref="H13:J13"/>
    <mergeCell ref="K13:M13"/>
    <mergeCell ref="C30:D30"/>
  </mergeCells>
  <phoneticPr fontId="27" type="noConversion"/>
  <pageMargins left="0.5" right="0.5" top="0.75" bottom="0.75" header="0.3" footer="0.3"/>
  <pageSetup scale="6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A25" workbookViewId="0">
      <selection activeCell="C60" sqref="C60"/>
    </sheetView>
  </sheetViews>
  <sheetFormatPr baseColWidth="10" defaultColWidth="8.83203125" defaultRowHeight="14" x14ac:dyDescent="0"/>
  <cols>
    <col min="1" max="1" width="15.6640625" style="2" customWidth="1"/>
    <col min="2" max="2" width="5.6640625" style="2" customWidth="1"/>
    <col min="3" max="3" width="33.83203125" style="2" bestFit="1" customWidth="1"/>
    <col min="4" max="4" width="51.5" style="2" customWidth="1"/>
    <col min="5" max="5" width="8.83203125" style="2" bestFit="1" customWidth="1"/>
    <col min="6" max="6" width="5.83203125" style="2" bestFit="1" customWidth="1"/>
    <col min="7" max="7" width="12.33203125" style="2" bestFit="1" customWidth="1"/>
    <col min="8" max="8" width="10" style="2" customWidth="1"/>
    <col min="9" max="9" width="12.6640625" style="2" customWidth="1"/>
    <col min="10" max="10" width="10.83203125" style="2" bestFit="1" customWidth="1"/>
    <col min="11" max="11" width="9.1640625" style="2" bestFit="1" customWidth="1"/>
    <col min="12" max="12" width="10.1640625" style="2" bestFit="1" customWidth="1"/>
    <col min="13" max="14" width="13.83203125" style="2" bestFit="1" customWidth="1"/>
    <col min="15" max="16" width="8.83203125" style="2"/>
    <col min="17" max="17" width="9.5" style="2" bestFit="1" customWidth="1"/>
    <col min="18" max="19" width="8.83203125" style="2"/>
    <col min="20" max="20" width="10.5" style="2" bestFit="1" customWidth="1"/>
    <col min="21" max="21" width="9.5" style="2" bestFit="1" customWidth="1"/>
    <col min="22" max="22" width="8.83203125" style="2"/>
    <col min="23" max="23" width="9.5" style="2" bestFit="1" customWidth="1"/>
    <col min="24" max="24" width="8.83203125" style="2"/>
    <col min="25" max="26" width="10.1640625" style="2" bestFit="1" customWidth="1"/>
    <col min="27" max="29" width="9.33203125" style="2" bestFit="1" customWidth="1"/>
    <col min="30" max="16384" width="8.83203125" style="2"/>
  </cols>
  <sheetData>
    <row r="1" spans="1:14">
      <c r="A1" s="1" t="s">
        <v>26</v>
      </c>
      <c r="B1" s="7"/>
      <c r="C1" s="45"/>
      <c r="M1" s="1" t="s">
        <v>0</v>
      </c>
      <c r="N1" s="3">
        <f>N11+N27</f>
        <v>0</v>
      </c>
    </row>
    <row r="2" spans="1:14">
      <c r="A2" s="1" t="s">
        <v>31</v>
      </c>
      <c r="B2" s="7" t="s">
        <v>75</v>
      </c>
      <c r="E2" s="7"/>
      <c r="M2" s="1" t="s">
        <v>1</v>
      </c>
      <c r="N2" s="4"/>
    </row>
    <row r="3" spans="1:14">
      <c r="A3" s="1" t="s">
        <v>2</v>
      </c>
      <c r="B3" s="7" t="s">
        <v>76</v>
      </c>
      <c r="E3" s="7"/>
    </row>
    <row r="4" spans="1:14">
      <c r="A4" s="1" t="s">
        <v>3</v>
      </c>
      <c r="B4" s="7" t="s">
        <v>64</v>
      </c>
      <c r="C4" s="25"/>
      <c r="E4" s="7"/>
      <c r="M4" s="1" t="s">
        <v>4</v>
      </c>
      <c r="N4" s="3">
        <f>N1*N2</f>
        <v>0</v>
      </c>
    </row>
    <row r="5" spans="1:14">
      <c r="A5" s="1" t="s">
        <v>5</v>
      </c>
      <c r="B5" s="7"/>
      <c r="C5" s="5"/>
    </row>
    <row r="6" spans="1:14">
      <c r="A6" s="1" t="s">
        <v>30</v>
      </c>
      <c r="B6" s="7"/>
    </row>
    <row r="7" spans="1:14">
      <c r="A7" s="1"/>
      <c r="B7" s="7"/>
    </row>
    <row r="9" spans="1:14" s="7" customFormat="1">
      <c r="A9" s="6" t="s">
        <v>6</v>
      </c>
      <c r="B9" s="6" t="s">
        <v>72</v>
      </c>
      <c r="C9" s="6" t="s">
        <v>7</v>
      </c>
      <c r="D9" s="6" t="s">
        <v>77</v>
      </c>
      <c r="E9" s="6" t="s">
        <v>9</v>
      </c>
      <c r="F9" s="6" t="s">
        <v>11</v>
      </c>
      <c r="G9" s="6" t="s">
        <v>29</v>
      </c>
      <c r="H9" s="6" t="s">
        <v>14</v>
      </c>
      <c r="I9" s="6" t="s">
        <v>27</v>
      </c>
      <c r="J9" s="6" t="s">
        <v>28</v>
      </c>
      <c r="K9" s="6"/>
      <c r="L9" s="6" t="s">
        <v>15</v>
      </c>
      <c r="M9" s="6" t="s">
        <v>49</v>
      </c>
      <c r="N9" s="6" t="s">
        <v>17</v>
      </c>
    </row>
    <row r="10" spans="1:14">
      <c r="A10" s="8">
        <v>1</v>
      </c>
      <c r="B10" s="8"/>
      <c r="C10" s="8"/>
      <c r="D10" s="8"/>
      <c r="E10" s="48"/>
      <c r="F10" s="8"/>
      <c r="G10" s="21">
        <f>H10*I10*J10</f>
        <v>0</v>
      </c>
      <c r="H10" s="22"/>
      <c r="I10" s="23"/>
      <c r="J10" s="22"/>
      <c r="K10" s="10"/>
      <c r="L10" s="10"/>
      <c r="M10" s="8">
        <f>L10*G10</f>
        <v>0</v>
      </c>
      <c r="N10" s="11">
        <f>M10*E10</f>
        <v>0</v>
      </c>
    </row>
    <row r="11" spans="1:14" s="7" customFormat="1">
      <c r="M11" s="12" t="s">
        <v>17</v>
      </c>
      <c r="N11" s="13">
        <f>SUM(N10:N10)</f>
        <v>0</v>
      </c>
    </row>
    <row r="12" spans="1:14" s="7" customFormat="1">
      <c r="M12" s="114"/>
      <c r="N12" s="115"/>
    </row>
    <row r="13" spans="1:14">
      <c r="H13" s="122" t="s">
        <v>83</v>
      </c>
      <c r="I13" s="123"/>
      <c r="J13" s="124"/>
      <c r="K13" s="125" t="s">
        <v>84</v>
      </c>
      <c r="L13" s="126"/>
      <c r="M13" s="126"/>
    </row>
    <row r="14" spans="1:14" s="7" customFormat="1">
      <c r="A14" s="6" t="s">
        <v>6</v>
      </c>
      <c r="B14" s="6" t="s">
        <v>72</v>
      </c>
      <c r="C14" s="6" t="s">
        <v>18</v>
      </c>
      <c r="D14" s="6" t="s">
        <v>73</v>
      </c>
      <c r="E14" s="6" t="s">
        <v>9</v>
      </c>
      <c r="F14" s="6" t="s">
        <v>19</v>
      </c>
      <c r="G14" s="6" t="s">
        <v>16</v>
      </c>
      <c r="H14" s="6" t="s">
        <v>72</v>
      </c>
      <c r="I14" s="112" t="s">
        <v>79</v>
      </c>
      <c r="J14" s="6" t="s">
        <v>20</v>
      </c>
      <c r="K14" s="112" t="s">
        <v>72</v>
      </c>
      <c r="L14" s="112" t="s">
        <v>85</v>
      </c>
      <c r="M14" s="112" t="s">
        <v>20</v>
      </c>
      <c r="N14" s="6" t="s">
        <v>17</v>
      </c>
    </row>
    <row r="15" spans="1:14">
      <c r="A15" s="8">
        <v>1</v>
      </c>
      <c r="B15" s="8"/>
      <c r="C15" s="14"/>
      <c r="D15" s="15"/>
      <c r="E15" s="48"/>
      <c r="F15" s="8"/>
      <c r="G15" s="8"/>
      <c r="H15" s="8"/>
      <c r="I15" s="8"/>
      <c r="J15" s="8"/>
      <c r="K15" s="8"/>
      <c r="L15" s="116"/>
      <c r="M15" s="8"/>
      <c r="N15" s="11"/>
    </row>
    <row r="16" spans="1:14">
      <c r="A16" s="8">
        <v>2</v>
      </c>
      <c r="B16" s="8"/>
      <c r="C16" s="15"/>
      <c r="D16" s="15"/>
      <c r="E16" s="48"/>
      <c r="F16" s="8"/>
      <c r="G16" s="8"/>
      <c r="H16" s="8"/>
      <c r="I16" s="8"/>
      <c r="J16" s="8"/>
      <c r="K16" s="8"/>
      <c r="L16" s="116"/>
      <c r="M16" s="8"/>
      <c r="N16" s="11"/>
    </row>
    <row r="17" spans="1:14">
      <c r="A17" s="8">
        <v>3</v>
      </c>
      <c r="B17" s="8"/>
      <c r="C17" s="15"/>
      <c r="D17" s="15"/>
      <c r="E17" s="48"/>
      <c r="F17" s="8"/>
      <c r="G17" s="8"/>
      <c r="H17" s="8"/>
      <c r="I17" s="8"/>
      <c r="J17" s="8"/>
      <c r="K17" s="8"/>
      <c r="L17" s="116"/>
      <c r="M17" s="8"/>
      <c r="N17" s="11"/>
    </row>
    <row r="18" spans="1:14">
      <c r="A18" s="8">
        <v>4</v>
      </c>
      <c r="B18" s="8"/>
      <c r="C18" s="15"/>
      <c r="D18" s="15"/>
      <c r="E18" s="48"/>
      <c r="F18" s="8"/>
      <c r="G18" s="8"/>
      <c r="H18" s="8"/>
      <c r="I18" s="8"/>
      <c r="J18" s="8"/>
      <c r="K18" s="8"/>
      <c r="L18" s="8"/>
      <c r="M18" s="8"/>
      <c r="N18" s="11"/>
    </row>
    <row r="19" spans="1:14">
      <c r="A19" s="8">
        <v>5</v>
      </c>
      <c r="B19" s="8"/>
      <c r="C19" s="14"/>
      <c r="D19" s="15"/>
      <c r="E19" s="48"/>
      <c r="F19" s="8"/>
      <c r="G19" s="8"/>
      <c r="H19" s="8"/>
      <c r="I19" s="8"/>
      <c r="J19" s="8"/>
      <c r="K19" s="8"/>
      <c r="L19" s="8"/>
      <c r="M19" s="8"/>
      <c r="N19" s="11"/>
    </row>
    <row r="20" spans="1:14">
      <c r="A20" s="8">
        <v>6</v>
      </c>
      <c r="B20" s="8"/>
      <c r="C20" s="14"/>
      <c r="D20" s="15"/>
      <c r="E20" s="48"/>
      <c r="F20" s="8"/>
      <c r="G20" s="8"/>
      <c r="H20" s="8"/>
      <c r="I20" s="8"/>
      <c r="J20" s="8"/>
      <c r="K20" s="8"/>
      <c r="L20" s="8"/>
      <c r="M20" s="8"/>
      <c r="N20" s="11"/>
    </row>
    <row r="21" spans="1:14">
      <c r="A21" s="8">
        <v>7</v>
      </c>
      <c r="B21" s="8"/>
      <c r="C21" s="14"/>
      <c r="D21" s="15"/>
      <c r="E21" s="48"/>
      <c r="F21" s="8"/>
      <c r="G21" s="8"/>
      <c r="H21" s="8"/>
      <c r="I21" s="8"/>
      <c r="J21" s="8"/>
      <c r="K21" s="8"/>
      <c r="L21" s="8"/>
      <c r="M21" s="8"/>
      <c r="N21" s="11"/>
    </row>
    <row r="22" spans="1:14">
      <c r="A22" s="8">
        <v>8</v>
      </c>
      <c r="B22" s="8"/>
      <c r="C22" s="14"/>
      <c r="D22" s="15"/>
      <c r="E22" s="48"/>
      <c r="F22" s="8"/>
      <c r="G22" s="8"/>
      <c r="H22" s="8"/>
      <c r="I22" s="8"/>
      <c r="J22" s="8"/>
      <c r="K22" s="8"/>
      <c r="L22" s="8"/>
      <c r="M22" s="8"/>
      <c r="N22" s="11"/>
    </row>
    <row r="23" spans="1:14">
      <c r="A23" s="8">
        <v>9</v>
      </c>
      <c r="B23" s="8"/>
      <c r="C23" s="15"/>
      <c r="D23" s="15"/>
      <c r="E23" s="48"/>
      <c r="F23" s="8"/>
      <c r="G23" s="8"/>
      <c r="H23" s="8"/>
      <c r="I23" s="8"/>
      <c r="J23" s="8"/>
      <c r="K23" s="8"/>
      <c r="L23" s="116"/>
      <c r="M23" s="8"/>
      <c r="N23" s="11"/>
    </row>
    <row r="24" spans="1:14">
      <c r="A24" s="8">
        <v>10</v>
      </c>
      <c r="B24" s="8"/>
      <c r="C24" s="14"/>
      <c r="D24" s="15"/>
      <c r="E24" s="48"/>
      <c r="F24" s="8"/>
      <c r="G24" s="8"/>
      <c r="H24" s="8"/>
      <c r="I24" s="8"/>
      <c r="J24" s="8"/>
      <c r="K24" s="8"/>
      <c r="L24" s="8"/>
      <c r="M24" s="8"/>
      <c r="N24" s="11"/>
    </row>
    <row r="25" spans="1:14">
      <c r="A25" s="8">
        <v>11</v>
      </c>
      <c r="B25" s="8"/>
      <c r="C25" s="14"/>
      <c r="D25" s="15"/>
      <c r="E25" s="48"/>
      <c r="F25" s="8"/>
      <c r="G25" s="8"/>
      <c r="H25" s="8"/>
      <c r="I25" s="8"/>
      <c r="J25" s="8"/>
      <c r="K25" s="8"/>
      <c r="L25" s="8"/>
      <c r="M25" s="8"/>
      <c r="N25" s="11"/>
    </row>
    <row r="26" spans="1:14">
      <c r="A26" s="8">
        <v>12</v>
      </c>
      <c r="B26" s="8"/>
      <c r="C26" s="15"/>
      <c r="D26" s="15"/>
      <c r="E26" s="9"/>
      <c r="F26" s="8"/>
      <c r="G26" s="8"/>
      <c r="H26" s="8"/>
      <c r="I26" s="8"/>
      <c r="J26" s="8"/>
      <c r="K26" s="8"/>
      <c r="L26" s="8"/>
      <c r="M26" s="8"/>
      <c r="N26" s="11"/>
    </row>
    <row r="27" spans="1:14" s="7" customFormat="1">
      <c r="M27" s="30" t="s">
        <v>17</v>
      </c>
      <c r="N27" s="16">
        <f>SUM(N15:N26)</f>
        <v>0</v>
      </c>
    </row>
    <row r="29" spans="1:14">
      <c r="A29" s="7" t="s">
        <v>88</v>
      </c>
    </row>
    <row r="30" spans="1:14">
      <c r="A30" s="6" t="s">
        <v>6</v>
      </c>
      <c r="B30" s="6" t="s">
        <v>72</v>
      </c>
      <c r="C30" s="127" t="s">
        <v>89</v>
      </c>
      <c r="D30" s="128"/>
      <c r="E30" s="47"/>
      <c r="J30" s="3"/>
    </row>
    <row r="31" spans="1:14" ht="150" customHeight="1">
      <c r="A31" s="8"/>
      <c r="B31" s="8"/>
      <c r="C31" s="121" t="s">
        <v>90</v>
      </c>
      <c r="D31" s="121" t="s">
        <v>91</v>
      </c>
    </row>
    <row r="32" spans="1:14" ht="150" customHeight="1">
      <c r="A32" s="8"/>
      <c r="B32" s="8"/>
      <c r="C32" s="121" t="s">
        <v>90</v>
      </c>
      <c r="D32" s="121" t="s">
        <v>91</v>
      </c>
    </row>
    <row r="33" spans="1:4" ht="150" customHeight="1">
      <c r="A33" s="8"/>
      <c r="B33" s="8"/>
      <c r="C33" s="121" t="s">
        <v>90</v>
      </c>
      <c r="D33" s="121" t="s">
        <v>91</v>
      </c>
    </row>
  </sheetData>
  <mergeCells count="3">
    <mergeCell ref="H13:J13"/>
    <mergeCell ref="K13:M13"/>
    <mergeCell ref="C30:D30"/>
  </mergeCells>
  <pageMargins left="0.5" right="0.5" top="0.75" bottom="0.75" header="0.3" footer="0.3"/>
  <pageSetup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3"/>
  <sheetViews>
    <sheetView topLeftCell="A25" workbookViewId="0">
      <selection activeCell="D37" sqref="D37"/>
    </sheetView>
  </sheetViews>
  <sheetFormatPr baseColWidth="10" defaultColWidth="8.83203125" defaultRowHeight="14" x14ac:dyDescent="0"/>
  <cols>
    <col min="1" max="1" width="15.6640625" style="2" customWidth="1"/>
    <col min="2" max="2" width="5.6640625" style="2" customWidth="1"/>
    <col min="3" max="3" width="33.83203125" style="2" bestFit="1" customWidth="1"/>
    <col min="4" max="4" width="51.5" style="2" customWidth="1"/>
    <col min="5" max="5" width="8.83203125" style="2" bestFit="1" customWidth="1"/>
    <col min="6" max="6" width="5.83203125" style="2" bestFit="1" customWidth="1"/>
    <col min="7" max="7" width="12.1640625" style="2" bestFit="1" customWidth="1"/>
    <col min="8" max="8" width="11.33203125" style="2" customWidth="1"/>
    <col min="9" max="9" width="11.6640625" style="2" customWidth="1"/>
    <col min="10" max="10" width="10.83203125" style="2" bestFit="1" customWidth="1"/>
    <col min="11" max="11" width="9.1640625" style="2" bestFit="1" customWidth="1"/>
    <col min="12" max="12" width="10" style="2" bestFit="1" customWidth="1"/>
    <col min="13" max="14" width="13.83203125" style="2" bestFit="1" customWidth="1"/>
    <col min="15" max="16" width="8.83203125" style="2"/>
    <col min="17" max="17" width="9.5" style="2" bestFit="1" customWidth="1"/>
    <col min="18" max="19" width="8.83203125" style="2"/>
    <col min="20" max="20" width="10.5" style="2" bestFit="1" customWidth="1"/>
    <col min="21" max="21" width="9.5" style="2" bestFit="1" customWidth="1"/>
    <col min="22" max="22" width="8.83203125" style="2"/>
    <col min="23" max="23" width="9.5" style="2" bestFit="1" customWidth="1"/>
    <col min="24" max="24" width="8.83203125" style="2"/>
    <col min="25" max="26" width="10.1640625" style="2" bestFit="1" customWidth="1"/>
    <col min="27" max="29" width="9.33203125" style="2" bestFit="1" customWidth="1"/>
    <col min="30" max="16384" width="8.83203125" style="2"/>
  </cols>
  <sheetData>
    <row r="1" spans="1:15">
      <c r="A1" s="1" t="s">
        <v>26</v>
      </c>
      <c r="B1" s="7"/>
      <c r="C1" s="45"/>
      <c r="M1" s="1" t="s">
        <v>0</v>
      </c>
      <c r="N1" s="3">
        <f>N11+N27</f>
        <v>0</v>
      </c>
    </row>
    <row r="2" spans="1:15">
      <c r="A2" s="1" t="s">
        <v>31</v>
      </c>
      <c r="B2" s="7" t="s">
        <v>75</v>
      </c>
      <c r="E2" s="7"/>
      <c r="M2" s="1" t="s">
        <v>1</v>
      </c>
      <c r="N2" s="4"/>
    </row>
    <row r="3" spans="1:15">
      <c r="A3" s="1" t="s">
        <v>2</v>
      </c>
      <c r="B3" s="7" t="s">
        <v>76</v>
      </c>
      <c r="E3" s="7"/>
    </row>
    <row r="4" spans="1:15">
      <c r="A4" s="1" t="s">
        <v>3</v>
      </c>
      <c r="B4" s="7" t="s">
        <v>37</v>
      </c>
      <c r="C4" s="25"/>
      <c r="E4" s="7"/>
      <c r="M4" s="1" t="s">
        <v>4</v>
      </c>
      <c r="N4" s="3">
        <f>N1*N2</f>
        <v>0</v>
      </c>
    </row>
    <row r="5" spans="1:15">
      <c r="A5" s="1" t="s">
        <v>5</v>
      </c>
      <c r="B5" s="7"/>
      <c r="C5" s="5"/>
    </row>
    <row r="6" spans="1:15">
      <c r="A6" s="1" t="s">
        <v>30</v>
      </c>
      <c r="B6" s="7"/>
    </row>
    <row r="7" spans="1:15">
      <c r="A7" s="1"/>
      <c r="B7" s="7"/>
    </row>
    <row r="9" spans="1:15" s="7" customFormat="1">
      <c r="A9" s="6" t="s">
        <v>6</v>
      </c>
      <c r="B9" s="6" t="s">
        <v>72</v>
      </c>
      <c r="C9" s="6" t="s">
        <v>7</v>
      </c>
      <c r="D9" s="6" t="s">
        <v>8</v>
      </c>
      <c r="E9" s="6" t="s">
        <v>9</v>
      </c>
      <c r="F9" s="6" t="s">
        <v>11</v>
      </c>
      <c r="G9" s="6" t="s">
        <v>29</v>
      </c>
      <c r="H9" s="6" t="s">
        <v>38</v>
      </c>
      <c r="I9" s="6" t="s">
        <v>27</v>
      </c>
      <c r="J9" s="6"/>
      <c r="K9" s="6"/>
      <c r="L9" s="6" t="s">
        <v>15</v>
      </c>
      <c r="M9" s="6" t="s">
        <v>49</v>
      </c>
      <c r="N9" s="6" t="s">
        <v>17</v>
      </c>
    </row>
    <row r="10" spans="1:15">
      <c r="A10" s="8">
        <v>1</v>
      </c>
      <c r="B10" s="8"/>
      <c r="C10" s="8"/>
      <c r="D10" s="8"/>
      <c r="E10" s="48"/>
      <c r="F10" s="8"/>
      <c r="G10" s="21">
        <f>H10*3.14/4*H10*I10</f>
        <v>0</v>
      </c>
      <c r="H10" s="22"/>
      <c r="I10" s="23"/>
      <c r="J10" s="22"/>
      <c r="K10" s="10"/>
      <c r="L10" s="10"/>
      <c r="M10" s="8">
        <f>L10*G10</f>
        <v>0</v>
      </c>
      <c r="N10" s="11">
        <f>M10*E10</f>
        <v>0</v>
      </c>
    </row>
    <row r="11" spans="1:15" s="7" customFormat="1">
      <c r="M11" s="12" t="s">
        <v>17</v>
      </c>
      <c r="N11" s="13">
        <f>SUM(N10:N10)</f>
        <v>0</v>
      </c>
    </row>
    <row r="12" spans="1:15" s="7" customFormat="1">
      <c r="M12" s="114"/>
      <c r="N12" s="115"/>
    </row>
    <row r="13" spans="1:15">
      <c r="H13" s="122" t="s">
        <v>83</v>
      </c>
      <c r="I13" s="123"/>
      <c r="J13" s="124"/>
      <c r="K13" s="125" t="s">
        <v>84</v>
      </c>
      <c r="L13" s="126"/>
      <c r="M13" s="126"/>
    </row>
    <row r="14" spans="1:15" s="7" customFormat="1">
      <c r="A14" s="6" t="s">
        <v>6</v>
      </c>
      <c r="B14" s="6" t="s">
        <v>72</v>
      </c>
      <c r="C14" s="6" t="s">
        <v>18</v>
      </c>
      <c r="D14" s="6" t="s">
        <v>73</v>
      </c>
      <c r="E14" s="6" t="s">
        <v>9</v>
      </c>
      <c r="F14" s="6" t="s">
        <v>19</v>
      </c>
      <c r="G14" s="6" t="s">
        <v>16</v>
      </c>
      <c r="H14" s="6" t="s">
        <v>72</v>
      </c>
      <c r="I14" s="112" t="s">
        <v>79</v>
      </c>
      <c r="J14" s="6" t="s">
        <v>20</v>
      </c>
      <c r="K14" s="112" t="s">
        <v>72</v>
      </c>
      <c r="L14" s="112" t="s">
        <v>85</v>
      </c>
      <c r="M14" s="112" t="s">
        <v>20</v>
      </c>
      <c r="N14" s="6" t="s">
        <v>17</v>
      </c>
      <c r="O14" s="53"/>
    </row>
    <row r="15" spans="1:15">
      <c r="A15" s="8">
        <v>1</v>
      </c>
      <c r="B15" s="8"/>
      <c r="C15" s="14"/>
      <c r="D15" s="15"/>
      <c r="E15" s="48"/>
      <c r="F15" s="8"/>
      <c r="G15" s="8"/>
      <c r="H15" s="8"/>
      <c r="I15" s="8"/>
      <c r="J15" s="8"/>
      <c r="K15" s="8"/>
      <c r="L15" s="116"/>
      <c r="M15" s="8"/>
      <c r="N15" s="11"/>
    </row>
    <row r="16" spans="1:15">
      <c r="A16" s="8">
        <v>2</v>
      </c>
      <c r="B16" s="8"/>
      <c r="C16" s="15"/>
      <c r="D16" s="15"/>
      <c r="E16" s="48"/>
      <c r="F16" s="8"/>
      <c r="G16" s="8"/>
      <c r="H16" s="8"/>
      <c r="I16" s="8"/>
      <c r="J16" s="8"/>
      <c r="K16" s="8"/>
      <c r="L16" s="116"/>
      <c r="M16" s="8"/>
      <c r="N16" s="11"/>
    </row>
    <row r="17" spans="1:14">
      <c r="A17" s="8">
        <v>3</v>
      </c>
      <c r="B17" s="8"/>
      <c r="C17" s="15"/>
      <c r="D17" s="15"/>
      <c r="E17" s="48"/>
      <c r="F17" s="8"/>
      <c r="G17" s="8"/>
      <c r="H17" s="8"/>
      <c r="I17" s="8"/>
      <c r="J17" s="8"/>
      <c r="K17" s="8"/>
      <c r="L17" s="116"/>
      <c r="M17" s="8"/>
      <c r="N17" s="11"/>
    </row>
    <row r="18" spans="1:14">
      <c r="A18" s="8">
        <v>4</v>
      </c>
      <c r="B18" s="8"/>
      <c r="C18" s="15"/>
      <c r="D18" s="15"/>
      <c r="E18" s="48"/>
      <c r="F18" s="8"/>
      <c r="G18" s="8"/>
      <c r="H18" s="8"/>
      <c r="I18" s="8"/>
      <c r="J18" s="8"/>
      <c r="K18" s="8"/>
      <c r="L18" s="116"/>
      <c r="M18" s="8"/>
      <c r="N18" s="11"/>
    </row>
    <row r="19" spans="1:14">
      <c r="A19" s="8">
        <v>5</v>
      </c>
      <c r="B19" s="8"/>
      <c r="C19" s="14"/>
      <c r="D19" s="15"/>
      <c r="E19" s="79"/>
      <c r="F19" s="14"/>
      <c r="G19" s="8"/>
      <c r="H19" s="8"/>
      <c r="I19" s="8"/>
      <c r="J19" s="8"/>
      <c r="K19" s="8"/>
      <c r="L19" s="116"/>
      <c r="M19" s="8"/>
      <c r="N19" s="11"/>
    </row>
    <row r="20" spans="1:14">
      <c r="A20" s="8">
        <v>6</v>
      </c>
      <c r="B20" s="8"/>
      <c r="C20" s="14"/>
      <c r="D20" s="15"/>
      <c r="E20" s="79"/>
      <c r="F20" s="14"/>
      <c r="G20" s="8"/>
      <c r="H20" s="8"/>
      <c r="I20" s="8"/>
      <c r="J20" s="8"/>
      <c r="K20" s="8"/>
      <c r="L20" s="116"/>
      <c r="M20" s="8"/>
      <c r="N20" s="11"/>
    </row>
    <row r="21" spans="1:14">
      <c r="A21" s="8">
        <v>7</v>
      </c>
      <c r="B21" s="8"/>
      <c r="C21" s="14"/>
      <c r="D21" s="15"/>
      <c r="E21" s="79"/>
      <c r="F21" s="14"/>
      <c r="G21" s="8"/>
      <c r="H21" s="8"/>
      <c r="I21" s="8"/>
      <c r="J21" s="8"/>
      <c r="K21" s="8"/>
      <c r="L21" s="116"/>
      <c r="M21" s="8"/>
      <c r="N21" s="11"/>
    </row>
    <row r="22" spans="1:14">
      <c r="A22" s="8">
        <v>8</v>
      </c>
      <c r="B22" s="8"/>
      <c r="C22" s="14"/>
      <c r="D22" s="15"/>
      <c r="E22" s="79"/>
      <c r="F22" s="14"/>
      <c r="G22" s="8"/>
      <c r="H22" s="8"/>
      <c r="I22" s="8"/>
      <c r="J22" s="8"/>
      <c r="K22" s="8"/>
      <c r="L22" s="116"/>
      <c r="M22" s="8"/>
      <c r="N22" s="11"/>
    </row>
    <row r="23" spans="1:14">
      <c r="A23" s="8">
        <v>9</v>
      </c>
      <c r="B23" s="8"/>
      <c r="C23" s="14"/>
      <c r="D23" s="15"/>
      <c r="E23" s="48"/>
      <c r="F23" s="8"/>
      <c r="G23" s="8"/>
      <c r="H23" s="8"/>
      <c r="I23" s="8"/>
      <c r="J23" s="8"/>
      <c r="K23" s="8"/>
      <c r="L23" s="8"/>
      <c r="M23" s="8"/>
      <c r="N23" s="11"/>
    </row>
    <row r="24" spans="1:14">
      <c r="A24" s="8">
        <v>10</v>
      </c>
      <c r="B24" s="8"/>
      <c r="C24" s="15"/>
      <c r="D24" s="15"/>
      <c r="E24" s="48"/>
      <c r="F24" s="8"/>
      <c r="G24" s="8"/>
      <c r="H24" s="8"/>
      <c r="I24" s="8"/>
      <c r="J24" s="8"/>
      <c r="K24" s="8"/>
      <c r="L24" s="116"/>
      <c r="M24" s="8"/>
      <c r="N24" s="11"/>
    </row>
    <row r="25" spans="1:14">
      <c r="A25" s="8">
        <v>11</v>
      </c>
      <c r="B25" s="8"/>
      <c r="C25" s="14"/>
      <c r="D25" s="15"/>
      <c r="E25" s="48"/>
      <c r="F25" s="8"/>
      <c r="G25" s="8"/>
      <c r="H25" s="8"/>
      <c r="I25" s="8"/>
      <c r="J25" s="8"/>
      <c r="K25" s="8"/>
      <c r="L25" s="8"/>
      <c r="M25" s="8"/>
      <c r="N25" s="11"/>
    </row>
    <row r="26" spans="1:14">
      <c r="A26" s="8">
        <v>12</v>
      </c>
      <c r="B26" s="8"/>
      <c r="C26" s="14"/>
      <c r="D26" s="15"/>
      <c r="E26" s="48"/>
      <c r="F26" s="8"/>
      <c r="G26" s="8"/>
      <c r="H26" s="8"/>
      <c r="I26" s="8"/>
      <c r="J26" s="8"/>
      <c r="K26" s="8"/>
      <c r="L26" s="8"/>
      <c r="M26" s="8"/>
      <c r="N26" s="11"/>
    </row>
    <row r="27" spans="1:14" s="7" customFormat="1">
      <c r="M27" s="30" t="s">
        <v>17</v>
      </c>
      <c r="N27" s="16">
        <f>SUM(N15:N26)</f>
        <v>0</v>
      </c>
    </row>
    <row r="29" spans="1:14">
      <c r="A29" s="7" t="s">
        <v>88</v>
      </c>
    </row>
    <row r="30" spans="1:14">
      <c r="A30" s="6" t="s">
        <v>6</v>
      </c>
      <c r="B30" s="6" t="s">
        <v>72</v>
      </c>
      <c r="C30" s="127" t="s">
        <v>89</v>
      </c>
      <c r="D30" s="128"/>
      <c r="E30" s="47"/>
      <c r="J30" s="3"/>
    </row>
    <row r="31" spans="1:14" ht="150" customHeight="1">
      <c r="A31" s="8"/>
      <c r="B31" s="8"/>
      <c r="C31" s="121" t="s">
        <v>90</v>
      </c>
      <c r="D31" s="121" t="s">
        <v>91</v>
      </c>
    </row>
    <row r="32" spans="1:14" ht="150" customHeight="1">
      <c r="A32" s="8"/>
      <c r="B32" s="8"/>
      <c r="C32" s="121" t="s">
        <v>90</v>
      </c>
      <c r="D32" s="121" t="s">
        <v>91</v>
      </c>
    </row>
    <row r="33" spans="1:4" ht="150" customHeight="1">
      <c r="A33" s="8"/>
      <c r="B33" s="8"/>
      <c r="C33" s="121" t="s">
        <v>90</v>
      </c>
      <c r="D33" s="121" t="s">
        <v>91</v>
      </c>
    </row>
  </sheetData>
  <mergeCells count="3">
    <mergeCell ref="H13:J13"/>
    <mergeCell ref="K13:M13"/>
    <mergeCell ref="C30:D30"/>
  </mergeCells>
  <pageMargins left="0.5" right="0.5" top="0.75" bottom="0.75" header="0.3" footer="0.3"/>
  <pageSetup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0"/>
  <sheetViews>
    <sheetView topLeftCell="A22" workbookViewId="0">
      <selection activeCell="D28" sqref="D28"/>
    </sheetView>
  </sheetViews>
  <sheetFormatPr baseColWidth="10" defaultColWidth="8.83203125" defaultRowHeight="14" x14ac:dyDescent="0"/>
  <cols>
    <col min="1" max="1" width="15.6640625" style="2" customWidth="1"/>
    <col min="2" max="2" width="5.6640625" style="2" customWidth="1"/>
    <col min="3" max="3" width="33.83203125" style="2" bestFit="1" customWidth="1"/>
    <col min="4" max="4" width="51.5" style="2" customWidth="1"/>
    <col min="5" max="5" width="8.83203125" style="2" bestFit="1" customWidth="1"/>
    <col min="6" max="6" width="5.83203125" style="2" bestFit="1" customWidth="1"/>
    <col min="7" max="7" width="12.33203125" style="2" bestFit="1" customWidth="1"/>
    <col min="8" max="8" width="10.5" style="2" customWidth="1"/>
    <col min="9" max="9" width="14.33203125" style="2" customWidth="1"/>
    <col min="10" max="10" width="10.83203125" style="2" bestFit="1" customWidth="1"/>
    <col min="11" max="11" width="9.1640625" style="2" bestFit="1" customWidth="1"/>
    <col min="12" max="12" width="10.1640625" style="2" bestFit="1" customWidth="1"/>
    <col min="13" max="14" width="13.83203125" style="2" bestFit="1" customWidth="1"/>
    <col min="15" max="16" width="8.83203125" style="2"/>
    <col min="17" max="17" width="9.5" style="2" bestFit="1" customWidth="1"/>
    <col min="18" max="19" width="8.83203125" style="2"/>
    <col min="20" max="20" width="10.5" style="2" bestFit="1" customWidth="1"/>
    <col min="21" max="21" width="9.5" style="2" bestFit="1" customWidth="1"/>
    <col min="22" max="22" width="8.83203125" style="2"/>
    <col min="23" max="23" width="9.5" style="2" bestFit="1" customWidth="1"/>
    <col min="24" max="24" width="8.83203125" style="2"/>
    <col min="25" max="26" width="10.1640625" style="2" bestFit="1" customWidth="1"/>
    <col min="27" max="29" width="9.33203125" style="2" bestFit="1" customWidth="1"/>
    <col min="30" max="16384" width="8.83203125" style="2"/>
  </cols>
  <sheetData>
    <row r="1" spans="1:14">
      <c r="A1" s="1" t="s">
        <v>26</v>
      </c>
      <c r="B1" s="7"/>
      <c r="C1" s="45"/>
      <c r="M1" s="1" t="s">
        <v>0</v>
      </c>
      <c r="N1" s="3">
        <f>N11+N24</f>
        <v>0</v>
      </c>
    </row>
    <row r="2" spans="1:14">
      <c r="A2" s="1" t="s">
        <v>31</v>
      </c>
      <c r="B2" s="7" t="s">
        <v>75</v>
      </c>
      <c r="E2" s="7"/>
      <c r="M2" s="1" t="s">
        <v>1</v>
      </c>
      <c r="N2" s="4"/>
    </row>
    <row r="3" spans="1:14">
      <c r="A3" s="1" t="s">
        <v>2</v>
      </c>
      <c r="B3" s="7" t="s">
        <v>76</v>
      </c>
      <c r="E3" s="7"/>
    </row>
    <row r="4" spans="1:14">
      <c r="A4" s="1" t="s">
        <v>3</v>
      </c>
      <c r="B4" s="7" t="s">
        <v>41</v>
      </c>
      <c r="C4" s="25"/>
      <c r="E4" s="7"/>
      <c r="M4" s="1" t="s">
        <v>4</v>
      </c>
      <c r="N4" s="3">
        <f>N1*N2</f>
        <v>0</v>
      </c>
    </row>
    <row r="5" spans="1:14">
      <c r="A5" s="1" t="s">
        <v>5</v>
      </c>
      <c r="B5" s="7"/>
      <c r="C5" s="5"/>
    </row>
    <row r="6" spans="1:14">
      <c r="A6" s="1" t="s">
        <v>30</v>
      </c>
      <c r="B6" s="7"/>
    </row>
    <row r="7" spans="1:14">
      <c r="A7" s="1"/>
      <c r="B7" s="7"/>
    </row>
    <row r="9" spans="1:14" s="7" customFormat="1">
      <c r="A9" s="6" t="s">
        <v>6</v>
      </c>
      <c r="B9" s="6" t="s">
        <v>72</v>
      </c>
      <c r="C9" s="6" t="s">
        <v>7</v>
      </c>
      <c r="D9" s="6" t="s">
        <v>77</v>
      </c>
      <c r="E9" s="6" t="s">
        <v>9</v>
      </c>
      <c r="F9" s="6" t="s">
        <v>11</v>
      </c>
      <c r="G9" s="6" t="s">
        <v>29</v>
      </c>
      <c r="H9" s="6" t="s">
        <v>38</v>
      </c>
      <c r="I9" s="6" t="s">
        <v>27</v>
      </c>
      <c r="J9" s="6"/>
      <c r="K9" s="6"/>
      <c r="L9" s="6" t="s">
        <v>15</v>
      </c>
      <c r="M9" s="6" t="s">
        <v>49</v>
      </c>
      <c r="N9" s="6" t="s">
        <v>17</v>
      </c>
    </row>
    <row r="10" spans="1:14">
      <c r="A10" s="8">
        <v>1</v>
      </c>
      <c r="B10" s="8"/>
      <c r="C10" s="8"/>
      <c r="D10" s="8"/>
      <c r="E10" s="48"/>
      <c r="F10" s="8"/>
      <c r="G10" s="21">
        <f>H10*3.14/4*H10*I10</f>
        <v>0</v>
      </c>
      <c r="H10" s="22"/>
      <c r="I10" s="23"/>
      <c r="J10" s="22"/>
      <c r="K10" s="10"/>
      <c r="L10" s="10"/>
      <c r="M10" s="8">
        <f>L10*G10</f>
        <v>0</v>
      </c>
      <c r="N10" s="11">
        <f>M10*E10</f>
        <v>0</v>
      </c>
    </row>
    <row r="11" spans="1:14" s="7" customFormat="1">
      <c r="M11" s="12" t="s">
        <v>17</v>
      </c>
      <c r="N11" s="13">
        <f>SUM(N10:N10)</f>
        <v>0</v>
      </c>
    </row>
    <row r="12" spans="1:14" s="7" customFormat="1">
      <c r="M12" s="114"/>
      <c r="N12" s="115"/>
    </row>
    <row r="13" spans="1:14">
      <c r="H13" s="122" t="s">
        <v>83</v>
      </c>
      <c r="I13" s="123"/>
      <c r="J13" s="124"/>
      <c r="K13" s="125" t="s">
        <v>84</v>
      </c>
      <c r="L13" s="126"/>
      <c r="M13" s="126"/>
    </row>
    <row r="14" spans="1:14" s="7" customFormat="1">
      <c r="A14" s="6" t="s">
        <v>6</v>
      </c>
      <c r="B14" s="6" t="s">
        <v>72</v>
      </c>
      <c r="C14" s="6" t="s">
        <v>18</v>
      </c>
      <c r="D14" s="6" t="s">
        <v>73</v>
      </c>
      <c r="E14" s="6" t="s">
        <v>9</v>
      </c>
      <c r="F14" s="6" t="s">
        <v>19</v>
      </c>
      <c r="G14" s="6" t="s">
        <v>16</v>
      </c>
      <c r="H14" s="6" t="s">
        <v>72</v>
      </c>
      <c r="I14" s="112" t="s">
        <v>79</v>
      </c>
      <c r="J14" s="6" t="s">
        <v>20</v>
      </c>
      <c r="K14" s="112" t="s">
        <v>72</v>
      </c>
      <c r="L14" s="112" t="s">
        <v>85</v>
      </c>
      <c r="M14" s="112" t="s">
        <v>20</v>
      </c>
      <c r="N14" s="6" t="s">
        <v>17</v>
      </c>
    </row>
    <row r="15" spans="1:14">
      <c r="A15" s="8">
        <v>1</v>
      </c>
      <c r="B15" s="8"/>
      <c r="C15" s="14"/>
      <c r="D15" s="15"/>
      <c r="E15" s="79"/>
      <c r="F15" s="14"/>
      <c r="G15" s="8"/>
      <c r="H15" s="8"/>
      <c r="I15" s="8"/>
      <c r="J15" s="8"/>
      <c r="K15" s="8"/>
      <c r="L15" s="116"/>
      <c r="M15" s="8"/>
      <c r="N15" s="11"/>
    </row>
    <row r="16" spans="1:14">
      <c r="A16" s="8">
        <v>2</v>
      </c>
      <c r="B16" s="8"/>
      <c r="C16" s="15"/>
      <c r="D16" s="15"/>
      <c r="E16" s="79"/>
      <c r="F16" s="14"/>
      <c r="G16" s="8"/>
      <c r="H16" s="8"/>
      <c r="I16" s="8"/>
      <c r="J16" s="8"/>
      <c r="K16" s="8"/>
      <c r="L16" s="116"/>
      <c r="M16" s="8"/>
      <c r="N16" s="11"/>
    </row>
    <row r="17" spans="1:14">
      <c r="A17" s="8">
        <v>3</v>
      </c>
      <c r="B17" s="8"/>
      <c r="C17" s="15"/>
      <c r="D17" s="15"/>
      <c r="E17" s="9"/>
      <c r="F17" s="8"/>
      <c r="G17" s="8"/>
      <c r="H17" s="8"/>
      <c r="I17" s="8"/>
      <c r="J17" s="8"/>
      <c r="K17" s="8"/>
      <c r="L17" s="116"/>
      <c r="M17" s="8"/>
      <c r="N17" s="11"/>
    </row>
    <row r="18" spans="1:14">
      <c r="A18" s="8">
        <v>4</v>
      </c>
      <c r="B18" s="8"/>
      <c r="C18" s="15"/>
      <c r="D18" s="15"/>
      <c r="E18" s="9"/>
      <c r="F18" s="8"/>
      <c r="G18" s="8"/>
      <c r="H18" s="8"/>
      <c r="I18" s="8"/>
      <c r="J18" s="8"/>
      <c r="K18" s="8"/>
      <c r="L18" s="116"/>
      <c r="M18" s="8"/>
      <c r="N18" s="11"/>
    </row>
    <row r="19" spans="1:14">
      <c r="A19" s="8">
        <v>5</v>
      </c>
      <c r="C19" s="14"/>
      <c r="D19" s="15"/>
      <c r="E19" s="9"/>
      <c r="F19" s="8"/>
      <c r="G19" s="8"/>
      <c r="H19" s="8"/>
      <c r="I19" s="8"/>
      <c r="J19" s="8"/>
      <c r="K19" s="8"/>
      <c r="L19" s="8"/>
      <c r="M19" s="8"/>
      <c r="N19" s="11"/>
    </row>
    <row r="20" spans="1:14">
      <c r="A20" s="8">
        <v>6</v>
      </c>
      <c r="B20" s="8"/>
      <c r="C20" s="15"/>
      <c r="D20" s="15"/>
      <c r="E20" s="9"/>
      <c r="F20" s="8"/>
      <c r="G20" s="8"/>
      <c r="H20" s="8"/>
      <c r="I20" s="8"/>
      <c r="J20" s="8"/>
      <c r="K20" s="8"/>
      <c r="L20" s="116"/>
      <c r="M20" s="8"/>
      <c r="N20" s="11"/>
    </row>
    <row r="21" spans="1:14">
      <c r="A21" s="8">
        <v>7</v>
      </c>
      <c r="B21" s="8"/>
      <c r="C21" s="14"/>
      <c r="D21" s="15"/>
      <c r="E21" s="9"/>
      <c r="F21" s="8"/>
      <c r="G21" s="8"/>
      <c r="H21" s="8"/>
      <c r="I21" s="8"/>
      <c r="J21" s="8"/>
      <c r="K21" s="8"/>
      <c r="L21" s="8"/>
      <c r="M21" s="8"/>
      <c r="N21" s="11"/>
    </row>
    <row r="22" spans="1:14">
      <c r="A22" s="8">
        <v>8</v>
      </c>
      <c r="B22" s="8"/>
      <c r="C22" s="14"/>
      <c r="D22" s="15"/>
      <c r="E22" s="9"/>
      <c r="F22" s="8"/>
      <c r="G22" s="8"/>
      <c r="H22" s="8"/>
      <c r="I22" s="8"/>
      <c r="J22" s="8"/>
      <c r="K22" s="8"/>
      <c r="L22" s="8"/>
      <c r="M22" s="8"/>
      <c r="N22" s="11"/>
    </row>
    <row r="23" spans="1:14">
      <c r="A23" s="8">
        <v>9</v>
      </c>
      <c r="B23" s="8"/>
      <c r="C23" s="15"/>
      <c r="D23" s="15"/>
      <c r="E23" s="9"/>
      <c r="F23" s="8"/>
      <c r="G23" s="8"/>
      <c r="H23" s="8"/>
      <c r="I23" s="8"/>
      <c r="J23" s="8"/>
      <c r="K23" s="8"/>
      <c r="L23" s="8"/>
      <c r="M23" s="8"/>
      <c r="N23" s="11"/>
    </row>
    <row r="24" spans="1:14" s="7" customFormat="1">
      <c r="M24" s="30" t="s">
        <v>17</v>
      </c>
      <c r="N24" s="16">
        <f>SUM(N15:N23)</f>
        <v>0</v>
      </c>
    </row>
    <row r="26" spans="1:14">
      <c r="A26" s="7" t="s">
        <v>88</v>
      </c>
    </row>
    <row r="27" spans="1:14">
      <c r="A27" s="6" t="s">
        <v>6</v>
      </c>
      <c r="B27" s="6" t="s">
        <v>72</v>
      </c>
      <c r="C27" s="127" t="s">
        <v>89</v>
      </c>
      <c r="D27" s="128"/>
      <c r="E27" s="47"/>
      <c r="J27" s="3"/>
    </row>
    <row r="28" spans="1:14" ht="150" customHeight="1">
      <c r="A28" s="8"/>
      <c r="B28" s="8"/>
      <c r="C28" s="121" t="s">
        <v>90</v>
      </c>
      <c r="D28" s="121" t="s">
        <v>91</v>
      </c>
    </row>
    <row r="29" spans="1:14" ht="150" customHeight="1">
      <c r="A29" s="8"/>
      <c r="B29" s="8"/>
      <c r="C29" s="121" t="s">
        <v>90</v>
      </c>
      <c r="D29" s="121" t="s">
        <v>91</v>
      </c>
    </row>
    <row r="30" spans="1:14" ht="150" customHeight="1">
      <c r="A30" s="8"/>
      <c r="B30" s="8"/>
      <c r="C30" s="121" t="s">
        <v>90</v>
      </c>
      <c r="D30" s="121" t="s">
        <v>91</v>
      </c>
    </row>
  </sheetData>
  <mergeCells count="3">
    <mergeCell ref="H13:J13"/>
    <mergeCell ref="K13:M13"/>
    <mergeCell ref="C27:D27"/>
  </mergeCells>
  <pageMargins left="0.5" right="0.5" top="0.75" bottom="0.75" header="0.3" footer="0.3"/>
  <pageSetup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5"/>
  <sheetViews>
    <sheetView zoomScale="85" zoomScaleNormal="85" zoomScalePageLayoutView="85" workbookViewId="0">
      <selection activeCell="F35" sqref="F35"/>
    </sheetView>
  </sheetViews>
  <sheetFormatPr baseColWidth="10" defaultColWidth="8.83203125" defaultRowHeight="14" x14ac:dyDescent="0"/>
  <cols>
    <col min="1" max="1" width="26.5" customWidth="1"/>
    <col min="2" max="2" width="8.33203125" customWidth="1"/>
    <col min="3" max="3" width="22.6640625" customWidth="1"/>
    <col min="5" max="5" width="34.83203125" customWidth="1"/>
    <col min="6" max="6" width="14.1640625" customWidth="1"/>
    <col min="8" max="8" width="18.1640625" bestFit="1" customWidth="1"/>
    <col min="9" max="9" width="33.83203125" bestFit="1" customWidth="1"/>
  </cols>
  <sheetData>
    <row r="1" spans="1:10" ht="19" thickBot="1">
      <c r="H1" s="113" t="s">
        <v>80</v>
      </c>
    </row>
    <row r="2" spans="1:10" ht="19" thickBot="1">
      <c r="A2" s="33" t="s">
        <v>81</v>
      </c>
      <c r="I2" s="96" t="s">
        <v>54</v>
      </c>
      <c r="J2" s="97" t="s">
        <v>53</v>
      </c>
    </row>
    <row r="3" spans="1:10">
      <c r="A3" s="54" t="s">
        <v>35</v>
      </c>
      <c r="B3" s="35"/>
      <c r="C3" s="73" t="s">
        <v>47</v>
      </c>
      <c r="H3" s="84" t="s">
        <v>21</v>
      </c>
      <c r="I3" s="85"/>
      <c r="J3" s="86"/>
    </row>
    <row r="4" spans="1:10">
      <c r="A4" s="57" t="s">
        <v>33</v>
      </c>
      <c r="B4" s="37"/>
      <c r="C4" s="74">
        <f>B4+B3</f>
        <v>0</v>
      </c>
      <c r="H4" s="87"/>
      <c r="I4" s="14"/>
      <c r="J4" s="88"/>
    </row>
    <row r="5" spans="1:10" ht="15" thickBot="1">
      <c r="A5" s="36" t="s">
        <v>2</v>
      </c>
      <c r="B5" s="37"/>
      <c r="C5" s="77"/>
      <c r="H5" s="87"/>
      <c r="I5" s="14"/>
      <c r="J5" s="88"/>
    </row>
    <row r="6" spans="1:10">
      <c r="A6" s="57" t="s">
        <v>43</v>
      </c>
      <c r="B6" s="37"/>
      <c r="C6" s="73" t="s">
        <v>48</v>
      </c>
      <c r="H6" s="89"/>
      <c r="I6" s="14"/>
      <c r="J6" s="88"/>
    </row>
    <row r="7" spans="1:10">
      <c r="A7" s="57" t="s">
        <v>42</v>
      </c>
      <c r="B7" s="58"/>
      <c r="C7" s="74">
        <f>B6+B7+B8+B9+B10+B5</f>
        <v>0</v>
      </c>
      <c r="H7" s="90" t="s">
        <v>55</v>
      </c>
      <c r="I7" s="14"/>
      <c r="J7" s="88"/>
    </row>
    <row r="8" spans="1:10">
      <c r="A8" s="36" t="s">
        <v>32</v>
      </c>
      <c r="B8" s="37"/>
      <c r="C8" s="75"/>
      <c r="H8" s="87"/>
      <c r="I8" s="15"/>
      <c r="J8" s="91"/>
    </row>
    <row r="9" spans="1:10">
      <c r="A9" s="60" t="s">
        <v>44</v>
      </c>
      <c r="B9" s="59"/>
      <c r="C9" s="75"/>
      <c r="H9" s="87"/>
      <c r="I9" s="15"/>
      <c r="J9" s="91"/>
    </row>
    <row r="10" spans="1:10" ht="15" thickBot="1">
      <c r="A10" s="60" t="s">
        <v>45</v>
      </c>
      <c r="B10" s="59"/>
      <c r="C10" s="76"/>
      <c r="H10" s="87"/>
      <c r="I10" s="14"/>
      <c r="J10" s="92"/>
    </row>
    <row r="11" spans="1:10" ht="15" thickBot="1">
      <c r="A11" s="38" t="s">
        <v>34</v>
      </c>
      <c r="B11" s="39">
        <f>SUM(B3:B10)</f>
        <v>0</v>
      </c>
      <c r="H11" s="87"/>
      <c r="I11" s="14"/>
      <c r="J11" s="88"/>
    </row>
    <row r="12" spans="1:10">
      <c r="H12" s="87"/>
      <c r="I12" s="14"/>
      <c r="J12" s="88"/>
    </row>
    <row r="13" spans="1:10" ht="19" thickBot="1">
      <c r="A13" s="72" t="s">
        <v>82</v>
      </c>
      <c r="H13" s="87"/>
      <c r="I13" s="15"/>
      <c r="J13" s="88"/>
    </row>
    <row r="14" spans="1:10">
      <c r="A14" s="65" t="s">
        <v>36</v>
      </c>
      <c r="B14" s="66"/>
      <c r="H14" s="89"/>
      <c r="I14" s="15"/>
      <c r="J14" s="88"/>
    </row>
    <row r="15" spans="1:10">
      <c r="A15" s="67" t="s">
        <v>40</v>
      </c>
      <c r="B15" s="68"/>
      <c r="H15" s="90" t="s">
        <v>56</v>
      </c>
      <c r="I15" s="15"/>
      <c r="J15" s="88"/>
    </row>
    <row r="16" spans="1:10">
      <c r="A16" s="67" t="s">
        <v>37</v>
      </c>
      <c r="B16" s="68"/>
      <c r="H16" s="87"/>
      <c r="I16" s="15"/>
      <c r="J16" s="88"/>
    </row>
    <row r="17" spans="1:10">
      <c r="A17" s="67" t="s">
        <v>41</v>
      </c>
      <c r="B17" s="68"/>
      <c r="H17" s="87"/>
      <c r="I17" s="15"/>
      <c r="J17" s="88"/>
    </row>
    <row r="18" spans="1:10">
      <c r="A18" s="69" t="s">
        <v>50</v>
      </c>
      <c r="B18" s="68"/>
      <c r="H18" s="87"/>
      <c r="I18" s="15"/>
      <c r="J18" s="88"/>
    </row>
    <row r="19" spans="1:10">
      <c r="A19" s="69" t="s">
        <v>51</v>
      </c>
      <c r="B19" s="68"/>
      <c r="H19" s="87"/>
      <c r="I19" s="15"/>
      <c r="J19" s="88"/>
    </row>
    <row r="20" spans="1:10" s="56" customFormat="1">
      <c r="A20" s="82" t="s">
        <v>52</v>
      </c>
      <c r="B20" s="83"/>
      <c r="H20" s="89"/>
      <c r="I20" s="15"/>
      <c r="J20" s="88"/>
    </row>
    <row r="21" spans="1:10" ht="15" thickBot="1">
      <c r="A21" s="70" t="s">
        <v>2</v>
      </c>
      <c r="B21" s="71"/>
      <c r="C21" s="40"/>
      <c r="H21" s="90" t="s">
        <v>44</v>
      </c>
      <c r="I21" s="15"/>
      <c r="J21" s="88"/>
    </row>
    <row r="22" spans="1:10" ht="15" thickBot="1">
      <c r="A22" s="62" t="s">
        <v>34</v>
      </c>
      <c r="B22" s="63">
        <f>SUM(B14:B21)</f>
        <v>0</v>
      </c>
      <c r="C22" s="40"/>
      <c r="H22" s="87"/>
      <c r="I22" s="14"/>
      <c r="J22" s="92"/>
    </row>
    <row r="23" spans="1:10">
      <c r="A23" s="40"/>
      <c r="B23" s="64"/>
      <c r="C23" s="40"/>
      <c r="H23" s="87"/>
      <c r="I23" s="14"/>
      <c r="J23" s="88"/>
    </row>
    <row r="24" spans="1:10">
      <c r="A24" s="40"/>
      <c r="B24" s="40"/>
      <c r="C24" s="40"/>
      <c r="H24" s="87"/>
      <c r="I24" s="14"/>
      <c r="J24" s="88"/>
    </row>
    <row r="25" spans="1:10">
      <c r="A25" s="41"/>
      <c r="B25" s="42"/>
      <c r="C25" s="40"/>
      <c r="H25" s="87"/>
      <c r="I25" s="14"/>
      <c r="J25" s="88"/>
    </row>
    <row r="26" spans="1:10">
      <c r="A26" s="41"/>
      <c r="B26" s="42"/>
      <c r="C26" s="40"/>
      <c r="H26" s="89"/>
      <c r="I26" s="15"/>
      <c r="J26" s="91"/>
    </row>
    <row r="27" spans="1:10">
      <c r="A27" s="41"/>
      <c r="B27" s="42"/>
      <c r="C27" s="40"/>
      <c r="H27" s="90" t="s">
        <v>45</v>
      </c>
      <c r="I27" s="14"/>
      <c r="J27" s="88"/>
    </row>
    <row r="28" spans="1:10">
      <c r="A28" s="41"/>
      <c r="B28" s="42"/>
      <c r="C28" s="40"/>
      <c r="H28" s="87"/>
      <c r="I28" s="14"/>
      <c r="J28" s="88"/>
    </row>
    <row r="29" spans="1:10">
      <c r="A29" s="41"/>
      <c r="B29" s="42"/>
      <c r="C29" s="40"/>
      <c r="H29" s="87"/>
      <c r="I29" s="14"/>
      <c r="J29" s="91"/>
    </row>
    <row r="30" spans="1:10">
      <c r="A30" s="41"/>
      <c r="B30" s="42"/>
      <c r="C30" s="40"/>
      <c r="H30" s="87"/>
      <c r="I30" s="14"/>
      <c r="J30" s="88"/>
    </row>
    <row r="31" spans="1:10">
      <c r="A31" s="43"/>
      <c r="B31" s="44"/>
      <c r="H31" s="89"/>
      <c r="I31" s="14"/>
      <c r="J31" s="92"/>
    </row>
    <row r="32" spans="1:10">
      <c r="A32" s="40"/>
      <c r="B32" s="40"/>
      <c r="H32" s="90"/>
      <c r="I32" s="14"/>
      <c r="J32" s="88"/>
    </row>
    <row r="33" spans="1:13">
      <c r="H33" s="87"/>
      <c r="I33" s="14"/>
      <c r="J33" s="88"/>
    </row>
    <row r="34" spans="1:13">
      <c r="H34" s="87"/>
      <c r="I34" s="15"/>
      <c r="J34" s="91"/>
    </row>
    <row r="35" spans="1:13">
      <c r="H35" s="87"/>
      <c r="I35" s="14"/>
      <c r="J35" s="88"/>
    </row>
    <row r="36" spans="1:13" ht="15" thickBot="1">
      <c r="H36" s="93"/>
      <c r="I36" s="94"/>
      <c r="J36" s="95"/>
    </row>
    <row r="37" spans="1:13">
      <c r="A37" t="s">
        <v>47</v>
      </c>
    </row>
    <row r="38" spans="1:13">
      <c r="A38" t="s">
        <v>48</v>
      </c>
      <c r="I38" s="40"/>
      <c r="J38" s="40"/>
      <c r="K38" s="40"/>
      <c r="L38" s="40"/>
      <c r="M38" s="40"/>
    </row>
    <row r="39" spans="1:13">
      <c r="I39" s="81"/>
      <c r="J39" s="47"/>
      <c r="K39" s="40"/>
      <c r="L39" s="40"/>
      <c r="M39" s="40"/>
    </row>
    <row r="40" spans="1:13">
      <c r="I40" s="81"/>
      <c r="J40" s="47"/>
      <c r="K40" s="40"/>
      <c r="L40" s="40"/>
      <c r="M40" s="40"/>
    </row>
    <row r="41" spans="1:13">
      <c r="I41" s="40"/>
      <c r="J41" s="40"/>
      <c r="K41" s="40"/>
      <c r="L41" s="40"/>
      <c r="M41" s="40"/>
    </row>
    <row r="42" spans="1:13">
      <c r="I42" s="40"/>
      <c r="J42" s="40"/>
      <c r="K42" s="40"/>
      <c r="L42" s="40"/>
      <c r="M42" s="40"/>
    </row>
    <row r="43" spans="1:13">
      <c r="I43" s="40"/>
      <c r="J43" s="40"/>
      <c r="K43" s="40"/>
      <c r="L43" s="40"/>
      <c r="M43" s="40"/>
    </row>
    <row r="44" spans="1:13">
      <c r="I44" s="40"/>
      <c r="J44" s="40"/>
      <c r="K44" s="40"/>
      <c r="L44" s="40"/>
      <c r="M44" s="40"/>
    </row>
    <row r="45" spans="1:13">
      <c r="I45" s="40"/>
      <c r="J45" s="40"/>
      <c r="K45" s="40"/>
      <c r="L45" s="40"/>
      <c r="M45" s="40"/>
    </row>
    <row r="46" spans="1:13">
      <c r="I46" s="40"/>
      <c r="J46" s="40"/>
      <c r="K46" s="40"/>
      <c r="L46" s="40"/>
      <c r="M46" s="40"/>
    </row>
    <row r="47" spans="1:13">
      <c r="I47" s="40"/>
      <c r="J47" s="40"/>
      <c r="K47" s="40"/>
      <c r="L47" s="40"/>
      <c r="M47" s="40"/>
    </row>
    <row r="48" spans="1:13">
      <c r="I48" s="40"/>
      <c r="J48" s="40"/>
      <c r="K48" s="40"/>
      <c r="L48" s="40"/>
      <c r="M48" s="40"/>
    </row>
    <row r="49" spans="9:13">
      <c r="I49" s="40"/>
      <c r="J49" s="40"/>
      <c r="K49" s="40"/>
      <c r="L49" s="40"/>
      <c r="M49" s="40"/>
    </row>
    <row r="50" spans="9:13">
      <c r="I50" s="40"/>
      <c r="J50" s="40"/>
      <c r="K50" s="40"/>
      <c r="L50" s="40"/>
      <c r="M50" s="40"/>
    </row>
    <row r="51" spans="9:13">
      <c r="I51" s="40"/>
      <c r="J51" s="40"/>
      <c r="K51" s="40"/>
      <c r="L51" s="40"/>
      <c r="M51" s="40"/>
    </row>
    <row r="52" spans="9:13">
      <c r="I52" s="40"/>
      <c r="J52" s="40"/>
      <c r="K52" s="40"/>
      <c r="L52" s="40"/>
      <c r="M52" s="40"/>
    </row>
    <row r="53" spans="9:13">
      <c r="I53" s="40"/>
      <c r="J53" s="40"/>
      <c r="K53" s="40"/>
      <c r="L53" s="40"/>
      <c r="M53" s="40"/>
    </row>
    <row r="54" spans="9:13">
      <c r="I54" s="40"/>
      <c r="J54" s="40"/>
      <c r="K54" s="40"/>
      <c r="L54" s="40"/>
      <c r="M54" s="40"/>
    </row>
    <row r="55" spans="9:13">
      <c r="I55" s="40"/>
      <c r="J55" s="40"/>
      <c r="K55" s="40"/>
      <c r="L55" s="40"/>
      <c r="M55" s="40"/>
    </row>
  </sheetData>
  <sortState ref="I2:J28">
    <sortCondition ref="I1"/>
  </sortState>
  <phoneticPr fontId="27" type="noConversion"/>
  <pageMargins left="0.70866141732283472" right="0.70866141732283472" top="0.74803149606299213" bottom="0.74803149606299213" header="0.31496062992125984" footer="0.31496062992125984"/>
  <pageSetup paperSize="9" scale="8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N9" sqref="N9"/>
    </sheetView>
  </sheetViews>
  <sheetFormatPr baseColWidth="10" defaultColWidth="8.83203125" defaultRowHeight="14" x14ac:dyDescent="0"/>
  <cols>
    <col min="1" max="1" width="18.6640625" style="56" customWidth="1"/>
    <col min="2" max="2" width="11.6640625" style="56" bestFit="1" customWidth="1"/>
    <col min="3" max="3" width="10.6640625" style="56" customWidth="1"/>
    <col min="4" max="4" width="11.6640625" style="56" bestFit="1" customWidth="1"/>
    <col min="5" max="5" width="10.83203125" style="56" bestFit="1" customWidth="1"/>
    <col min="6" max="7" width="13.6640625" style="56" customWidth="1"/>
    <col min="8" max="8" width="21.5" style="56" customWidth="1"/>
    <col min="9" max="9" width="42.5" style="56" bestFit="1" customWidth="1"/>
    <col min="10" max="16384" width="8.83203125" style="56"/>
  </cols>
  <sheetData>
    <row r="1" spans="1:9">
      <c r="A1" s="56" t="s">
        <v>62</v>
      </c>
    </row>
    <row r="2" spans="1:9">
      <c r="A2" s="56" t="s">
        <v>63</v>
      </c>
      <c r="C2" s="56" t="s">
        <v>66</v>
      </c>
      <c r="E2" s="105"/>
      <c r="F2" s="56" t="s">
        <v>68</v>
      </c>
    </row>
    <row r="3" spans="1:9">
      <c r="A3" s="56" t="s">
        <v>57</v>
      </c>
    </row>
    <row r="5" spans="1:9">
      <c r="A5" s="129" t="s">
        <v>58</v>
      </c>
      <c r="B5" s="131" t="s">
        <v>37</v>
      </c>
      <c r="C5" s="131"/>
      <c r="D5" s="131" t="s">
        <v>64</v>
      </c>
      <c r="E5" s="131"/>
      <c r="F5" s="132" t="s">
        <v>59</v>
      </c>
      <c r="G5" s="133"/>
      <c r="H5" s="129" t="s">
        <v>60</v>
      </c>
      <c r="I5" s="129" t="s">
        <v>67</v>
      </c>
    </row>
    <row r="6" spans="1:9" ht="29" thickBot="1">
      <c r="A6" s="130"/>
      <c r="B6" s="106" t="s">
        <v>70</v>
      </c>
      <c r="C6" s="107" t="s">
        <v>69</v>
      </c>
      <c r="D6" s="106" t="s">
        <v>70</v>
      </c>
      <c r="E6" s="107" t="s">
        <v>69</v>
      </c>
      <c r="F6" s="98" t="s">
        <v>46</v>
      </c>
      <c r="G6" s="98" t="s">
        <v>61</v>
      </c>
      <c r="H6" s="130"/>
      <c r="I6" s="130"/>
    </row>
    <row r="7" spans="1:9" ht="15" thickTop="1">
      <c r="A7" s="102"/>
      <c r="B7" s="99"/>
      <c r="C7" s="100"/>
      <c r="D7" s="99"/>
      <c r="E7" s="99"/>
      <c r="F7" s="101"/>
      <c r="G7" s="101"/>
      <c r="H7" s="103"/>
      <c r="I7" s="104"/>
    </row>
    <row r="9" spans="1:9">
      <c r="A9" s="129" t="s">
        <v>58</v>
      </c>
      <c r="B9" s="131" t="s">
        <v>37</v>
      </c>
      <c r="C9" s="131"/>
      <c r="D9" s="131" t="s">
        <v>65</v>
      </c>
      <c r="E9" s="131"/>
      <c r="F9" s="132" t="s">
        <v>59</v>
      </c>
      <c r="G9" s="133"/>
      <c r="H9" s="129" t="s">
        <v>60</v>
      </c>
      <c r="I9" s="129" t="s">
        <v>67</v>
      </c>
    </row>
    <row r="10" spans="1:9" ht="29" thickBot="1">
      <c r="A10" s="130"/>
      <c r="B10" s="106" t="s">
        <v>70</v>
      </c>
      <c r="C10" s="107" t="s">
        <v>69</v>
      </c>
      <c r="D10" s="106" t="s">
        <v>70</v>
      </c>
      <c r="E10" s="107" t="s">
        <v>69</v>
      </c>
      <c r="F10" s="98" t="s">
        <v>46</v>
      </c>
      <c r="G10" s="98" t="s">
        <v>61</v>
      </c>
      <c r="H10" s="130"/>
      <c r="I10" s="130"/>
    </row>
    <row r="11" spans="1:9" ht="15" thickTop="1">
      <c r="A11" s="102"/>
      <c r="B11" s="99"/>
      <c r="C11" s="100"/>
      <c r="D11" s="99"/>
      <c r="E11" s="99"/>
      <c r="F11" s="101"/>
      <c r="G11" s="101"/>
      <c r="H11" s="103"/>
      <c r="I11" s="104"/>
    </row>
    <row r="13" spans="1:9">
      <c r="A13" s="129" t="s">
        <v>58</v>
      </c>
      <c r="B13" s="131" t="s">
        <v>37</v>
      </c>
      <c r="C13" s="131"/>
      <c r="D13" s="131" t="s">
        <v>41</v>
      </c>
      <c r="E13" s="131"/>
      <c r="F13" s="132" t="s">
        <v>59</v>
      </c>
      <c r="G13" s="133"/>
      <c r="H13" s="129" t="s">
        <v>60</v>
      </c>
      <c r="I13" s="129" t="s">
        <v>67</v>
      </c>
    </row>
    <row r="14" spans="1:9" ht="29" thickBot="1">
      <c r="A14" s="130"/>
      <c r="B14" s="106" t="s">
        <v>70</v>
      </c>
      <c r="C14" s="107" t="s">
        <v>69</v>
      </c>
      <c r="D14" s="106" t="s">
        <v>70</v>
      </c>
      <c r="E14" s="107" t="s">
        <v>69</v>
      </c>
      <c r="F14" s="98" t="s">
        <v>46</v>
      </c>
      <c r="G14" s="98" t="s">
        <v>61</v>
      </c>
      <c r="H14" s="130"/>
      <c r="I14" s="130"/>
    </row>
    <row r="15" spans="1:9" ht="15" thickTop="1">
      <c r="A15" s="102"/>
      <c r="B15" s="99"/>
      <c r="C15" s="100"/>
      <c r="D15" s="99"/>
      <c r="E15" s="99"/>
      <c r="F15" s="101"/>
      <c r="G15" s="101"/>
      <c r="H15" s="103"/>
      <c r="I15" s="104"/>
    </row>
  </sheetData>
  <mergeCells count="18">
    <mergeCell ref="I13:I14"/>
    <mergeCell ref="I9:I10"/>
    <mergeCell ref="A13:A14"/>
    <mergeCell ref="B13:C13"/>
    <mergeCell ref="D13:E13"/>
    <mergeCell ref="F13:G13"/>
    <mergeCell ref="H13:H14"/>
    <mergeCell ref="I5:I6"/>
    <mergeCell ref="A9:A10"/>
    <mergeCell ref="B9:C9"/>
    <mergeCell ref="D9:E9"/>
    <mergeCell ref="F9:G9"/>
    <mergeCell ref="H9:H10"/>
    <mergeCell ref="A5:A6"/>
    <mergeCell ref="B5:C5"/>
    <mergeCell ref="D5:E5"/>
    <mergeCell ref="F5:G5"/>
    <mergeCell ref="H5:H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0"/>
  <sheetViews>
    <sheetView topLeftCell="A4" workbookViewId="0">
      <selection activeCell="A32" sqref="A32:D40"/>
    </sheetView>
  </sheetViews>
  <sheetFormatPr baseColWidth="10" defaultColWidth="8.83203125" defaultRowHeight="14" x14ac:dyDescent="0"/>
  <cols>
    <col min="1" max="1" width="15.6640625" style="2" customWidth="1"/>
    <col min="2" max="2" width="5.6640625" style="2" customWidth="1"/>
    <col min="3" max="3" width="33.83203125" style="2" bestFit="1" customWidth="1"/>
    <col min="4" max="4" width="46.5" style="2" customWidth="1"/>
    <col min="5" max="5" width="8.83203125" style="2" bestFit="1" customWidth="1"/>
    <col min="6" max="6" width="5.83203125" style="2" bestFit="1" customWidth="1"/>
    <col min="7" max="7" width="12.1640625" style="2" bestFit="1" customWidth="1"/>
    <col min="8" max="8" width="10.33203125" style="2" customWidth="1"/>
    <col min="9" max="9" width="11.5" style="2" customWidth="1"/>
    <col min="10" max="10" width="10.83203125" style="2" bestFit="1" customWidth="1"/>
    <col min="11" max="11" width="9.1640625" style="2" bestFit="1" customWidth="1"/>
    <col min="12" max="12" width="9.5" style="2" customWidth="1"/>
    <col min="13" max="14" width="13.83203125" style="2" bestFit="1" customWidth="1"/>
    <col min="15" max="16" width="8.83203125" style="2"/>
    <col min="17" max="17" width="9.5" style="2" bestFit="1" customWidth="1"/>
    <col min="18" max="19" width="8.83203125" style="2"/>
    <col min="20" max="20" width="10.5" style="2" bestFit="1" customWidth="1"/>
    <col min="21" max="21" width="9.5" style="2" bestFit="1" customWidth="1"/>
    <col min="22" max="22" width="8.83203125" style="2"/>
    <col min="23" max="23" width="9.5" style="2" bestFit="1" customWidth="1"/>
    <col min="24" max="24" width="8.83203125" style="2"/>
    <col min="25" max="26" width="10.1640625" style="2" bestFit="1" customWidth="1"/>
    <col min="27" max="29" width="9.33203125" style="2" bestFit="1" customWidth="1"/>
    <col min="30" max="16384" width="8.83203125" style="2"/>
  </cols>
  <sheetData>
    <row r="1" spans="1:15">
      <c r="A1" s="1" t="s">
        <v>26</v>
      </c>
      <c r="B1" s="7"/>
      <c r="C1" s="45"/>
      <c r="M1" s="1" t="s">
        <v>0</v>
      </c>
      <c r="N1" s="3">
        <f>N11+N25+J29</f>
        <v>0</v>
      </c>
    </row>
    <row r="2" spans="1:15">
      <c r="A2" s="1" t="s">
        <v>31</v>
      </c>
      <c r="B2" s="7" t="s">
        <v>75</v>
      </c>
      <c r="E2" s="7"/>
      <c r="M2" s="1" t="s">
        <v>1</v>
      </c>
      <c r="N2" s="4"/>
    </row>
    <row r="3" spans="1:15">
      <c r="A3" s="1" t="s">
        <v>2</v>
      </c>
      <c r="B3" s="7" t="s">
        <v>76</v>
      </c>
      <c r="E3" s="7"/>
    </row>
    <row r="4" spans="1:15">
      <c r="A4" s="1" t="s">
        <v>3</v>
      </c>
      <c r="B4" s="25" t="s">
        <v>50</v>
      </c>
      <c r="E4" s="7"/>
      <c r="M4" s="1" t="s">
        <v>4</v>
      </c>
      <c r="N4" s="3">
        <f>N1*N2</f>
        <v>0</v>
      </c>
    </row>
    <row r="5" spans="1:15">
      <c r="A5" s="1" t="s">
        <v>5</v>
      </c>
      <c r="B5" s="7"/>
      <c r="C5" s="5"/>
    </row>
    <row r="6" spans="1:15">
      <c r="A6" s="1" t="s">
        <v>30</v>
      </c>
      <c r="B6" s="7"/>
    </row>
    <row r="7" spans="1:15">
      <c r="A7" s="1"/>
      <c r="B7" s="7"/>
    </row>
    <row r="9" spans="1:15" s="7" customFormat="1">
      <c r="A9" s="6" t="s">
        <v>6</v>
      </c>
      <c r="B9" s="6" t="s">
        <v>72</v>
      </c>
      <c r="C9" s="6" t="s">
        <v>7</v>
      </c>
      <c r="D9" s="6" t="s">
        <v>77</v>
      </c>
      <c r="E9" s="6" t="s">
        <v>9</v>
      </c>
      <c r="F9" s="6" t="s">
        <v>11</v>
      </c>
      <c r="G9" s="6" t="s">
        <v>29</v>
      </c>
      <c r="H9" s="6" t="s">
        <v>38</v>
      </c>
      <c r="I9" s="6" t="s">
        <v>27</v>
      </c>
      <c r="J9" s="6"/>
      <c r="K9" s="6"/>
      <c r="L9" s="6" t="s">
        <v>15</v>
      </c>
      <c r="M9" s="6" t="s">
        <v>49</v>
      </c>
      <c r="N9" s="6" t="s">
        <v>17</v>
      </c>
    </row>
    <row r="10" spans="1:15">
      <c r="A10" s="8">
        <v>1</v>
      </c>
      <c r="B10" s="8"/>
      <c r="C10" s="8"/>
      <c r="D10" s="8"/>
      <c r="E10" s="48"/>
      <c r="F10" s="8"/>
      <c r="G10" s="21">
        <f>H10*3.14/4*H10*I10</f>
        <v>0</v>
      </c>
      <c r="H10" s="22"/>
      <c r="I10" s="23"/>
      <c r="J10" s="22"/>
      <c r="K10" s="10"/>
      <c r="L10" s="10"/>
      <c r="M10" s="8"/>
      <c r="N10" s="11">
        <f>M10*E10</f>
        <v>0</v>
      </c>
    </row>
    <row r="11" spans="1:15" s="7" customFormat="1">
      <c r="M11" s="12" t="s">
        <v>17</v>
      </c>
      <c r="N11" s="13">
        <f>SUM(N10:N10)</f>
        <v>0</v>
      </c>
    </row>
    <row r="12" spans="1:15" s="7" customFormat="1">
      <c r="M12" s="114"/>
      <c r="N12" s="115"/>
    </row>
    <row r="13" spans="1:15">
      <c r="H13" s="122" t="s">
        <v>83</v>
      </c>
      <c r="I13" s="123"/>
      <c r="J13" s="124"/>
      <c r="K13" s="125" t="s">
        <v>84</v>
      </c>
      <c r="L13" s="126"/>
      <c r="M13" s="126"/>
    </row>
    <row r="14" spans="1:15" s="7" customFormat="1">
      <c r="A14" s="6" t="s">
        <v>6</v>
      </c>
      <c r="B14" s="6" t="s">
        <v>72</v>
      </c>
      <c r="C14" s="6" t="s">
        <v>18</v>
      </c>
      <c r="D14" s="6" t="s">
        <v>73</v>
      </c>
      <c r="E14" s="6" t="s">
        <v>9</v>
      </c>
      <c r="F14" s="6" t="s">
        <v>19</v>
      </c>
      <c r="G14" s="6" t="s">
        <v>16</v>
      </c>
      <c r="H14" s="6" t="s">
        <v>72</v>
      </c>
      <c r="I14" s="112" t="s">
        <v>79</v>
      </c>
      <c r="J14" s="6" t="s">
        <v>20</v>
      </c>
      <c r="K14" s="112" t="s">
        <v>72</v>
      </c>
      <c r="L14" s="112" t="s">
        <v>85</v>
      </c>
      <c r="M14" s="112" t="s">
        <v>20</v>
      </c>
      <c r="N14" s="6" t="s">
        <v>17</v>
      </c>
      <c r="O14" s="53"/>
    </row>
    <row r="15" spans="1:15">
      <c r="A15" s="8">
        <v>1</v>
      </c>
      <c r="B15" s="8"/>
      <c r="C15" s="14"/>
      <c r="D15" s="15"/>
      <c r="E15" s="48"/>
      <c r="F15" s="8"/>
      <c r="G15" s="8"/>
      <c r="H15" s="8"/>
      <c r="I15" s="8"/>
      <c r="J15" s="8"/>
      <c r="K15" s="8"/>
      <c r="L15" s="116"/>
      <c r="M15" s="8"/>
      <c r="N15" s="11"/>
    </row>
    <row r="16" spans="1:15">
      <c r="A16" s="8">
        <v>2</v>
      </c>
      <c r="B16" s="8"/>
      <c r="C16" s="15"/>
      <c r="D16" s="15"/>
      <c r="E16" s="48"/>
      <c r="F16" s="8"/>
      <c r="G16" s="8"/>
      <c r="H16" s="8"/>
      <c r="I16" s="8"/>
      <c r="J16" s="8"/>
      <c r="K16" s="8"/>
      <c r="L16" s="116"/>
      <c r="M16" s="8"/>
      <c r="N16" s="11"/>
    </row>
    <row r="17" spans="1:14">
      <c r="A17" s="8">
        <v>3</v>
      </c>
      <c r="B17" s="8"/>
      <c r="C17" s="15"/>
      <c r="D17" s="15"/>
      <c r="E17" s="48"/>
      <c r="F17" s="8"/>
      <c r="G17" s="8"/>
      <c r="H17" s="8"/>
      <c r="I17" s="8"/>
      <c r="J17" s="8"/>
      <c r="K17" s="8"/>
      <c r="L17" s="116"/>
      <c r="M17" s="8"/>
      <c r="N17" s="11"/>
    </row>
    <row r="18" spans="1:14">
      <c r="A18" s="8">
        <v>4</v>
      </c>
      <c r="B18" s="8"/>
      <c r="C18" s="15"/>
      <c r="D18" s="15"/>
      <c r="E18" s="48"/>
      <c r="F18" s="8"/>
      <c r="G18" s="8"/>
      <c r="H18" s="8"/>
      <c r="I18" s="8"/>
      <c r="J18" s="8"/>
      <c r="K18" s="8"/>
      <c r="L18" s="116"/>
      <c r="M18" s="8"/>
      <c r="N18" s="11"/>
    </row>
    <row r="19" spans="1:14">
      <c r="A19" s="8">
        <v>5</v>
      </c>
      <c r="B19" s="8"/>
      <c r="C19" s="14"/>
      <c r="D19" s="15"/>
      <c r="E19" s="79"/>
      <c r="F19" s="14"/>
      <c r="G19" s="8"/>
      <c r="H19" s="8"/>
      <c r="I19" s="8"/>
      <c r="J19" s="8"/>
      <c r="K19" s="8"/>
      <c r="L19" s="116"/>
      <c r="M19" s="8"/>
      <c r="N19" s="11"/>
    </row>
    <row r="20" spans="1:14">
      <c r="A20" s="8">
        <v>6</v>
      </c>
      <c r="C20" s="14"/>
      <c r="D20" s="15"/>
      <c r="E20" s="48"/>
      <c r="F20" s="8"/>
      <c r="G20" s="8"/>
      <c r="H20" s="8"/>
      <c r="I20" s="8"/>
      <c r="J20" s="8"/>
      <c r="K20" s="8"/>
      <c r="L20" s="8"/>
      <c r="M20" s="8"/>
      <c r="N20" s="11"/>
    </row>
    <row r="21" spans="1:14">
      <c r="A21" s="8">
        <v>7</v>
      </c>
      <c r="B21" s="8"/>
      <c r="C21" s="15"/>
      <c r="D21" s="15"/>
      <c r="E21" s="48"/>
      <c r="F21" s="8"/>
      <c r="G21" s="8"/>
      <c r="H21" s="8"/>
      <c r="I21" s="8"/>
      <c r="J21" s="8"/>
      <c r="K21" s="8"/>
      <c r="L21" s="116"/>
      <c r="M21" s="8"/>
      <c r="N21" s="11"/>
    </row>
    <row r="22" spans="1:14">
      <c r="A22" s="8">
        <v>8</v>
      </c>
      <c r="B22" s="8"/>
      <c r="C22" s="14"/>
      <c r="D22" s="15"/>
      <c r="E22" s="48"/>
      <c r="F22" s="8"/>
      <c r="G22" s="8"/>
      <c r="H22" s="8"/>
      <c r="I22" s="8"/>
      <c r="J22" s="8"/>
      <c r="K22" s="8"/>
      <c r="L22" s="8"/>
      <c r="M22" s="8"/>
      <c r="N22" s="11"/>
    </row>
    <row r="23" spans="1:14">
      <c r="A23" s="8">
        <v>9</v>
      </c>
      <c r="B23" s="8"/>
      <c r="C23" s="14"/>
      <c r="D23" s="15"/>
      <c r="E23" s="48"/>
      <c r="F23" s="8"/>
      <c r="G23" s="8"/>
      <c r="H23" s="8"/>
      <c r="I23" s="8"/>
      <c r="J23" s="8"/>
      <c r="K23" s="8"/>
      <c r="L23" s="8"/>
      <c r="M23" s="8"/>
      <c r="N23" s="11"/>
    </row>
    <row r="24" spans="1:14">
      <c r="A24" s="8">
        <v>10</v>
      </c>
      <c r="B24" s="8"/>
      <c r="C24" s="15"/>
      <c r="D24" s="15"/>
      <c r="E24" s="9"/>
      <c r="F24" s="8"/>
      <c r="G24" s="8"/>
      <c r="H24" s="8"/>
      <c r="I24" s="8"/>
      <c r="J24" s="8"/>
      <c r="K24" s="8"/>
      <c r="L24" s="8"/>
      <c r="M24" s="8"/>
      <c r="N24" s="11"/>
    </row>
    <row r="25" spans="1:14" s="7" customFormat="1">
      <c r="M25" s="30" t="s">
        <v>17</v>
      </c>
      <c r="N25" s="16">
        <f>SUM(N15:N24)</f>
        <v>0</v>
      </c>
    </row>
    <row r="26" spans="1:14">
      <c r="I26" s="19"/>
      <c r="J26" s="20"/>
    </row>
    <row r="27" spans="1:14" s="7" customFormat="1">
      <c r="A27" s="6" t="s">
        <v>6</v>
      </c>
      <c r="B27" s="6" t="s">
        <v>72</v>
      </c>
      <c r="C27" s="6" t="s">
        <v>23</v>
      </c>
      <c r="D27" s="6" t="s">
        <v>73</v>
      </c>
      <c r="E27" s="6" t="s">
        <v>9</v>
      </c>
      <c r="F27" s="6" t="s">
        <v>19</v>
      </c>
      <c r="G27" s="6" t="s">
        <v>16</v>
      </c>
      <c r="H27" s="6" t="s">
        <v>24</v>
      </c>
      <c r="I27" s="6" t="s">
        <v>25</v>
      </c>
      <c r="J27" s="6" t="s">
        <v>17</v>
      </c>
    </row>
    <row r="28" spans="1:14">
      <c r="A28" s="8"/>
      <c r="B28" s="8"/>
      <c r="C28" s="8"/>
      <c r="D28" s="8"/>
      <c r="E28" s="9"/>
      <c r="F28" s="8"/>
      <c r="G28" s="8"/>
      <c r="H28" s="8"/>
      <c r="I28" s="8"/>
      <c r="J28" s="9" t="str">
        <f>IF(Stud!$H28&lt;&gt;"",E28*G28/H28*I28,"")</f>
        <v/>
      </c>
    </row>
    <row r="29" spans="1:14" s="7" customFormat="1">
      <c r="I29" s="12" t="s">
        <v>17</v>
      </c>
      <c r="J29" s="16">
        <f>SUM(J28:J28)</f>
        <v>0</v>
      </c>
    </row>
    <row r="30" spans="1:14">
      <c r="I30" s="19"/>
      <c r="J30" s="20"/>
    </row>
    <row r="31" spans="1:14">
      <c r="A31" s="7" t="s">
        <v>92</v>
      </c>
    </row>
    <row r="32" spans="1:14">
      <c r="A32" s="134" t="s">
        <v>91</v>
      </c>
      <c r="B32" s="135"/>
      <c r="C32" s="135"/>
      <c r="D32" s="136"/>
      <c r="E32" s="47"/>
      <c r="J32" s="3"/>
    </row>
    <row r="33" spans="1:4">
      <c r="A33" s="137"/>
      <c r="B33" s="138"/>
      <c r="C33" s="138"/>
      <c r="D33" s="139"/>
    </row>
    <row r="34" spans="1:4">
      <c r="A34" s="137"/>
      <c r="B34" s="138"/>
      <c r="C34" s="138"/>
      <c r="D34" s="139"/>
    </row>
    <row r="35" spans="1:4">
      <c r="A35" s="137"/>
      <c r="B35" s="138"/>
      <c r="C35" s="138"/>
      <c r="D35" s="139"/>
    </row>
    <row r="36" spans="1:4">
      <c r="A36" s="137"/>
      <c r="B36" s="138"/>
      <c r="C36" s="138"/>
      <c r="D36" s="139"/>
    </row>
    <row r="37" spans="1:4">
      <c r="A37" s="137"/>
      <c r="B37" s="138"/>
      <c r="C37" s="138"/>
      <c r="D37" s="139"/>
    </row>
    <row r="38" spans="1:4">
      <c r="A38" s="137"/>
      <c r="B38" s="138"/>
      <c r="C38" s="138"/>
      <c r="D38" s="139"/>
    </row>
    <row r="39" spans="1:4">
      <c r="A39" s="137"/>
      <c r="B39" s="138"/>
      <c r="C39" s="138"/>
      <c r="D39" s="139"/>
    </row>
    <row r="40" spans="1:4">
      <c r="A40" s="140"/>
      <c r="B40" s="141"/>
      <c r="C40" s="141"/>
      <c r="D40" s="142"/>
    </row>
  </sheetData>
  <mergeCells count="3">
    <mergeCell ref="H13:J13"/>
    <mergeCell ref="K13:M13"/>
    <mergeCell ref="A32:D40"/>
  </mergeCells>
  <pageMargins left="0.5" right="0.5" top="0.75" bottom="0.75" header="0.3" footer="0.3"/>
  <pageSetup scale="6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P31"/>
  <sheetViews>
    <sheetView zoomScale="85" zoomScaleNormal="85" zoomScalePageLayoutView="85" workbookViewId="0">
      <selection activeCell="E25" sqref="E25"/>
    </sheetView>
  </sheetViews>
  <sheetFormatPr baseColWidth="10" defaultColWidth="8.83203125" defaultRowHeight="14" x14ac:dyDescent="0"/>
  <cols>
    <col min="1" max="16384" width="8.83203125" style="56"/>
  </cols>
  <sheetData>
    <row r="23" spans="1:16">
      <c r="A23" s="56" t="s">
        <v>93</v>
      </c>
      <c r="P23" s="56" t="s">
        <v>94</v>
      </c>
    </row>
    <row r="24" spans="1:16">
      <c r="A24" s="56" t="s">
        <v>95</v>
      </c>
      <c r="C24" s="56" t="s">
        <v>96</v>
      </c>
      <c r="D24" s="56" t="s">
        <v>97</v>
      </c>
    </row>
    <row r="25" spans="1:16">
      <c r="A25" s="56" t="s">
        <v>98</v>
      </c>
      <c r="D25" s="56" t="s">
        <v>99</v>
      </c>
    </row>
    <row r="26" spans="1:16">
      <c r="A26" s="56" t="s">
        <v>100</v>
      </c>
      <c r="D26" s="56" t="s">
        <v>101</v>
      </c>
    </row>
    <row r="28" spans="1:16">
      <c r="A28" s="56" t="s">
        <v>102</v>
      </c>
    </row>
    <row r="29" spans="1:16">
      <c r="A29" s="56" t="s">
        <v>95</v>
      </c>
      <c r="C29" s="56" t="s">
        <v>96</v>
      </c>
      <c r="D29" s="56" t="s">
        <v>97</v>
      </c>
    </row>
    <row r="30" spans="1:16">
      <c r="A30" s="56" t="s">
        <v>98</v>
      </c>
      <c r="D30" s="56" t="s">
        <v>99</v>
      </c>
    </row>
    <row r="31" spans="1:16">
      <c r="A31" s="56" t="s">
        <v>100</v>
      </c>
      <c r="D31" s="56" t="s">
        <v>101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Assembly</vt:lpstr>
      <vt:lpstr>Pedestal Base</vt:lpstr>
      <vt:lpstr>Pedestal Top</vt:lpstr>
      <vt:lpstr>Bearing</vt:lpstr>
      <vt:lpstr>Pin</vt:lpstr>
      <vt:lpstr>Summary</vt:lpstr>
      <vt:lpstr>Tolerance Bearing</vt:lpstr>
      <vt:lpstr>Stud</vt:lpstr>
      <vt:lpstr>Formulas_Centre R24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khaled alabdullah</cp:lastModifiedBy>
  <cp:lastPrinted>2013-04-23T11:48:45Z</cp:lastPrinted>
  <dcterms:created xsi:type="dcterms:W3CDTF">2013-02-03T16:54:15Z</dcterms:created>
  <dcterms:modified xsi:type="dcterms:W3CDTF">2018-03-16T19:04:20Z</dcterms:modified>
</cp:coreProperties>
</file>